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sigs" ContentType="application/vnd.openxmlformats-package.digital-signature-origin"/>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sharedStrings.xml" ContentType="application/vnd.openxmlformats-officedocument.spreadsheetml.sharedStrings+xml"/>
  <Override PartName="/xl/worksheets/sheet1.xml" ContentType="application/vnd.openxmlformats-officedocument.spreadsheetml.worksheet+xml"/>
  <Override PartName="/xl/theme/theme1.xml" ContentType="application/vnd.openxmlformats-officedocument.theme+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2.xml" ContentType="application/vnd.openxmlformats-officedocument.spreadsheetml.worksheet+xml"/>
  <Override PartName="/xl/worksheets/sheet11.xml" ContentType="application/vnd.openxmlformats-officedocument.spreadsheetml.worksheet+xml"/>
  <Override PartName="/xl/worksheets/sheet10.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8.xml" ContentType="application/vnd.openxmlformats-officedocument.spreadsheetml.worksheet+xml"/>
  <Override PartName="/xl/styles.xml" ContentType="application/vnd.openxmlformats-officedocument.spreadsheetml.styl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externalLinks/externalLink2.xml" ContentType="application/vnd.openxmlformats-officedocument.spreadsheetml.externalLink+xml"/>
  <Override PartName="/xl/externalLinks/externalLink1.xml" ContentType="application/vnd.openxmlformats-officedocument.spreadsheetml.externalLink+xml"/>
  <Override PartName="/xl/externalLinks/externalLink3.xml" ContentType="application/vnd.openxmlformats-officedocument.spreadsheetml.externalLink+xml"/>
  <Override PartName="/_xmlsignatures/sig1.xml" ContentType="application/vnd.openxmlformats-package.digital-signature-xmlsignature+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digital-signature/origin" Target="_xmlsignatures/origin.sigs"/></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defaultThemeVersion="124226"/>
  <bookViews>
    <workbookView xWindow="0" yWindow="0" windowWidth="23040" windowHeight="7752" tabRatio="843"/>
  </bookViews>
  <sheets>
    <sheet name="Info" sheetId="70" r:id="rId1"/>
    <sheet name="1. key ratios" sheetId="6" r:id="rId2"/>
    <sheet name="2. RC" sheetId="62" r:id="rId3"/>
    <sheet name="3. PL" sheetId="53" r:id="rId4"/>
    <sheet name="4. Off-Balance" sheetId="75" r:id="rId5"/>
    <sheet name="5. RWA" sheetId="71" r:id="rId6"/>
    <sheet name="6. Administrators-shareholders" sheetId="52" r:id="rId7"/>
    <sheet name="7. LI1" sheetId="72" r:id="rId8"/>
    <sheet name="8. LI2" sheetId="73" r:id="rId9"/>
    <sheet name="9. Capital" sheetId="28" r:id="rId10"/>
    <sheet name="9.1. Capital Requirements" sheetId="77" state="hidden" r:id="rId11"/>
    <sheet name="10. CC2" sheetId="69" r:id="rId12"/>
    <sheet name="11. CRWA" sheetId="35" r:id="rId13"/>
    <sheet name="12. CRM" sheetId="64" r:id="rId14"/>
    <sheet name="13. CRME" sheetId="74" r:id="rId15"/>
    <sheet name="14. LCR" sheetId="36" r:id="rId16"/>
    <sheet name="15. CCR" sheetId="37" r:id="rId17"/>
    <sheet name="Instruction" sheetId="76" state="hidden" r:id="rId18"/>
  </sheets>
  <externalReferences>
    <externalReference r:id="rId19"/>
    <externalReference r:id="rId20"/>
    <externalReference r:id="rId21"/>
  </externalReferences>
  <definedNames>
    <definedName name="_cur1">'[1]Appl (2)'!$F$2:$F$7200</definedName>
    <definedName name="_cur2">'[1]Appl (2)'!$H$2:$H$7200</definedName>
    <definedName name="_xlnm._FilterDatabase" localSheetId="4" hidden="1">'4. Off-Balance'!$B$6:$H$53</definedName>
    <definedName name="_xlnm._FilterDatabase" localSheetId="17" hidden="1">Instruction!$A$108:$C$266</definedName>
    <definedName name="_sum1">'[1]Appl (2)'!$E$2:$E$7200</definedName>
    <definedName name="_sum2">'[1]Appl (2)'!$G$2:$G$7200</definedName>
    <definedName name="ACC_BALACC" localSheetId="10">#REF!</definedName>
    <definedName name="ACC_BALACC">#REF!</definedName>
    <definedName name="ACC_CRS" localSheetId="4">#REF!</definedName>
    <definedName name="ACC_CRS" localSheetId="10">#REF!</definedName>
    <definedName name="ACC_CRS">#REF!</definedName>
    <definedName name="ACC_DBS" localSheetId="4">#REF!</definedName>
    <definedName name="ACC_DBS" localSheetId="10">#REF!</definedName>
    <definedName name="ACC_DBS">#REF!</definedName>
    <definedName name="ACC_ISO" localSheetId="4">#REF!</definedName>
    <definedName name="ACC_ISO" localSheetId="10">#REF!</definedName>
    <definedName name="ACC_ISO">#REF!</definedName>
    <definedName name="ACC_SALDO" localSheetId="4">#REF!</definedName>
    <definedName name="ACC_SALDO" localSheetId="10">#REF!</definedName>
    <definedName name="ACC_SALDO">#REF!</definedName>
    <definedName name="BS_BALACC" localSheetId="4">#REF!</definedName>
    <definedName name="BS_BALACC" localSheetId="10">#REF!</definedName>
    <definedName name="BS_BALACC">#REF!</definedName>
    <definedName name="BS_BALANCE" localSheetId="4">#REF!</definedName>
    <definedName name="BS_BALANCE" localSheetId="10">#REF!</definedName>
    <definedName name="BS_BALANCE">#REF!</definedName>
    <definedName name="BS_CR" localSheetId="4">#REF!</definedName>
    <definedName name="BS_CR" localSheetId="10">#REF!</definedName>
    <definedName name="BS_CR">#REF!</definedName>
    <definedName name="BS_CR_EQU" localSheetId="4">#REF!</definedName>
    <definedName name="BS_CR_EQU" localSheetId="10">#REF!</definedName>
    <definedName name="BS_CR_EQU">#REF!</definedName>
    <definedName name="BS_DB" localSheetId="4">#REF!</definedName>
    <definedName name="BS_DB" localSheetId="10">#REF!</definedName>
    <definedName name="BS_DB">#REF!</definedName>
    <definedName name="BS_DB_EQU" localSheetId="4">#REF!</definedName>
    <definedName name="BS_DB_EQU" localSheetId="10">#REF!</definedName>
    <definedName name="BS_DB_EQU">#REF!</definedName>
    <definedName name="BS_DT" localSheetId="4">#REF!</definedName>
    <definedName name="BS_DT" localSheetId="10">#REF!</definedName>
    <definedName name="BS_DT">#REF!</definedName>
    <definedName name="BS_ISO" localSheetId="4">#REF!</definedName>
    <definedName name="BS_ISO" localSheetId="10">#REF!</definedName>
    <definedName name="BS_ISO">#REF!</definedName>
    <definedName name="CurrentDate" localSheetId="4">#REF!</definedName>
    <definedName name="CurrentDate" localSheetId="10">#REF!</definedName>
    <definedName name="CurrentDate">#REF!</definedName>
    <definedName name="date">'[1]Appl (2)'!$B$2:$B$7200</definedName>
    <definedName name="date1">'[1]Appl (2)'!$C$2:$C$7200</definedName>
    <definedName name="L_FORMULAS_GEO">[2]ListSheet!$W$2:$W$15</definedName>
    <definedName name="Sheet">[3]Sheet2!$H$5:$H$31</definedName>
    <definedName name="საკრედიტო">[3]Sheet2!$B$6:$B$8</definedName>
    <definedName name="ფაილი">[3]Sheet2!$B$2:$B$3</definedName>
    <definedName name="ცვლილება_კორექტირება_რეგულაციაში">[3]Sheet2!$K$5:$K$9</definedName>
  </definedNames>
  <calcPr calcId="145621"/>
</workbook>
</file>

<file path=xl/calcChain.xml><?xml version="1.0" encoding="utf-8"?>
<calcChain xmlns="http://schemas.openxmlformats.org/spreadsheetml/2006/main">
  <c r="C9" i="73" l="1"/>
  <c r="C37" i="69" l="1"/>
  <c r="C42" i="69"/>
  <c r="J16" i="36" l="1"/>
  <c r="K24" i="36"/>
  <c r="K23" i="36"/>
  <c r="J21" i="36"/>
  <c r="I21" i="36"/>
  <c r="K21" i="36" s="1"/>
  <c r="K20" i="36"/>
  <c r="K19" i="36"/>
  <c r="K18" i="36"/>
  <c r="I16" i="36"/>
  <c r="K15" i="36"/>
  <c r="K14" i="36"/>
  <c r="K13" i="36"/>
  <c r="K12" i="36"/>
  <c r="K10" i="36"/>
  <c r="K8" i="36"/>
  <c r="D21" i="36"/>
  <c r="E21" i="36" s="1"/>
  <c r="C21" i="36"/>
  <c r="E20" i="36"/>
  <c r="E19" i="36"/>
  <c r="E18" i="36"/>
  <c r="C16" i="36"/>
  <c r="D16" i="36"/>
  <c r="E15" i="36"/>
  <c r="E14" i="36"/>
  <c r="E13" i="36"/>
  <c r="E12" i="36"/>
  <c r="E11" i="36"/>
  <c r="E10" i="36"/>
  <c r="H8" i="36"/>
  <c r="H24" i="36"/>
  <c r="H23" i="36"/>
  <c r="G21" i="36"/>
  <c r="F21" i="36"/>
  <c r="H20" i="36"/>
  <c r="H19" i="36"/>
  <c r="H18" i="36"/>
  <c r="G16" i="36"/>
  <c r="F16" i="36"/>
  <c r="H15" i="36"/>
  <c r="H14" i="36"/>
  <c r="H13" i="36"/>
  <c r="H12" i="36"/>
  <c r="H11" i="36"/>
  <c r="H10" i="36"/>
  <c r="K11" i="36" l="1"/>
  <c r="K16" i="36"/>
  <c r="E16" i="36"/>
  <c r="H21" i="36"/>
  <c r="H16" i="36"/>
  <c r="H14" i="74" l="1"/>
  <c r="H13" i="74"/>
  <c r="C22" i="74"/>
  <c r="B2" i="36" l="1"/>
  <c r="B1" i="36"/>
  <c r="B2" i="37"/>
  <c r="B1" i="37"/>
  <c r="B2" i="74"/>
  <c r="B1" i="74"/>
  <c r="B2" i="64"/>
  <c r="B1" i="64"/>
  <c r="S21" i="35" l="1"/>
  <c r="B2" i="35"/>
  <c r="B1" i="35"/>
  <c r="C43" i="69"/>
  <c r="C41" i="69"/>
  <c r="C40" i="69"/>
  <c r="C39" i="69"/>
  <c r="C38" i="69"/>
  <c r="C35" i="69"/>
  <c r="C34" i="69"/>
  <c r="C32" i="69"/>
  <c r="C31" i="69"/>
  <c r="C30" i="69"/>
  <c r="C29" i="69"/>
  <c r="C28" i="69"/>
  <c r="C27" i="69"/>
  <c r="C26" i="69"/>
  <c r="C25" i="69"/>
  <c r="C24" i="69"/>
  <c r="C22" i="69"/>
  <c r="C23" i="69"/>
  <c r="C21" i="69"/>
  <c r="C17" i="69"/>
  <c r="C16" i="69"/>
  <c r="C15" i="69"/>
  <c r="C13" i="69"/>
  <c r="C12" i="69"/>
  <c r="C11" i="69"/>
  <c r="C10" i="69"/>
  <c r="C9" i="69"/>
  <c r="C8" i="69"/>
  <c r="C7" i="69"/>
  <c r="C6" i="69"/>
  <c r="B2" i="69"/>
  <c r="B1" i="69"/>
  <c r="C14" i="69" l="1"/>
  <c r="B2" i="28" l="1"/>
  <c r="B1" i="28"/>
  <c r="B2" i="73" l="1"/>
  <c r="B1" i="73"/>
  <c r="E20" i="72"/>
  <c r="E19" i="72"/>
  <c r="E18" i="72"/>
  <c r="E17" i="72"/>
  <c r="E16" i="72"/>
  <c r="E15" i="72"/>
  <c r="E14" i="72"/>
  <c r="E13" i="72"/>
  <c r="E12" i="72"/>
  <c r="E11" i="72"/>
  <c r="E10" i="72"/>
  <c r="E9" i="72"/>
  <c r="E8" i="72"/>
  <c r="C20" i="72"/>
  <c r="C19" i="72"/>
  <c r="C18" i="72"/>
  <c r="C17" i="72"/>
  <c r="C16" i="72"/>
  <c r="C15" i="72"/>
  <c r="C14" i="72"/>
  <c r="C13" i="72"/>
  <c r="C12" i="72"/>
  <c r="C11" i="72"/>
  <c r="C10" i="72"/>
  <c r="C9" i="72"/>
  <c r="C8" i="72"/>
  <c r="B2" i="72"/>
  <c r="B1" i="72"/>
  <c r="B2" i="52" l="1"/>
  <c r="B1" i="52"/>
  <c r="D6" i="71" l="1"/>
  <c r="D5" i="71"/>
  <c r="C5" i="71"/>
  <c r="B2" i="71"/>
  <c r="B1" i="71"/>
  <c r="G45" i="75"/>
  <c r="F45" i="75"/>
  <c r="G40" i="75"/>
  <c r="F40" i="75"/>
  <c r="G32" i="75"/>
  <c r="F32" i="75"/>
  <c r="G22" i="75"/>
  <c r="F22" i="75"/>
  <c r="F19" i="75" s="1"/>
  <c r="G19" i="75"/>
  <c r="G16" i="75"/>
  <c r="F16" i="75"/>
  <c r="G13" i="75"/>
  <c r="F13" i="75"/>
  <c r="G7" i="75"/>
  <c r="F7" i="75"/>
  <c r="H7" i="75" s="1"/>
  <c r="H8" i="75"/>
  <c r="E53" i="75"/>
  <c r="E52" i="75"/>
  <c r="E51" i="75"/>
  <c r="E50" i="75"/>
  <c r="E49" i="75"/>
  <c r="E48" i="75"/>
  <c r="E47" i="75"/>
  <c r="E46" i="75"/>
  <c r="D45" i="75"/>
  <c r="C45" i="75"/>
  <c r="E45" i="75" s="1"/>
  <c r="E44" i="75"/>
  <c r="E43" i="75"/>
  <c r="E42" i="75"/>
  <c r="E41" i="75"/>
  <c r="D40" i="75"/>
  <c r="C40" i="75"/>
  <c r="E39" i="75"/>
  <c r="E38" i="75"/>
  <c r="E37" i="75"/>
  <c r="E36" i="75"/>
  <c r="E35" i="75"/>
  <c r="E34" i="75"/>
  <c r="E33" i="75"/>
  <c r="D32" i="75"/>
  <c r="C32" i="75"/>
  <c r="E32" i="75" s="1"/>
  <c r="E31" i="75"/>
  <c r="E30" i="75"/>
  <c r="E29" i="75"/>
  <c r="E28" i="75"/>
  <c r="E27" i="75"/>
  <c r="E26" i="75"/>
  <c r="E25" i="75"/>
  <c r="E24" i="75"/>
  <c r="E23" i="75"/>
  <c r="D22" i="75"/>
  <c r="C22" i="75"/>
  <c r="C19" i="75" s="1"/>
  <c r="E21" i="75"/>
  <c r="E20" i="75"/>
  <c r="D19" i="75"/>
  <c r="E18" i="75"/>
  <c r="E17" i="75"/>
  <c r="D16" i="75"/>
  <c r="C16" i="75"/>
  <c r="E16" i="75" s="1"/>
  <c r="E15" i="75"/>
  <c r="E14" i="75"/>
  <c r="E13" i="75"/>
  <c r="D13" i="75"/>
  <c r="C13" i="75"/>
  <c r="E12" i="75"/>
  <c r="E11" i="75"/>
  <c r="E10" i="75"/>
  <c r="E9" i="75"/>
  <c r="E8" i="75"/>
  <c r="D7" i="75"/>
  <c r="C7" i="75"/>
  <c r="E7" i="75" s="1"/>
  <c r="B2" i="75"/>
  <c r="B1" i="75"/>
  <c r="B2" i="53"/>
  <c r="B1" i="53"/>
  <c r="E40" i="75" l="1"/>
  <c r="E19" i="75"/>
  <c r="E22" i="75"/>
  <c r="G14" i="62" l="1"/>
  <c r="F14" i="62"/>
  <c r="E14" i="62"/>
  <c r="D14" i="62"/>
  <c r="C14" i="62"/>
  <c r="B2" i="62" l="1"/>
  <c r="B1" i="62"/>
  <c r="C6" i="71" l="1"/>
  <c r="C14" i="71" s="1"/>
  <c r="D14" i="71"/>
  <c r="E8" i="37" l="1"/>
  <c r="M21" i="37"/>
  <c r="G21" i="37"/>
  <c r="H21" i="37"/>
  <c r="I21" i="37"/>
  <c r="J21" i="37"/>
  <c r="L21" i="37"/>
  <c r="N16" i="37"/>
  <c r="N17" i="37"/>
  <c r="N18" i="37"/>
  <c r="N19" i="37"/>
  <c r="N20" i="37"/>
  <c r="N15" i="37"/>
  <c r="N13" i="37"/>
  <c r="N10" i="37"/>
  <c r="N9" i="37"/>
  <c r="N11" i="37"/>
  <c r="N12" i="37"/>
  <c r="E19" i="37"/>
  <c r="E18" i="37"/>
  <c r="E17" i="37"/>
  <c r="E16" i="37"/>
  <c r="E15" i="37"/>
  <c r="M14" i="37"/>
  <c r="L14" i="37"/>
  <c r="K14" i="37"/>
  <c r="J14" i="37"/>
  <c r="I14" i="37"/>
  <c r="H14" i="37"/>
  <c r="G14" i="37"/>
  <c r="F14" i="37"/>
  <c r="C14" i="37"/>
  <c r="E12" i="37"/>
  <c r="E11" i="37"/>
  <c r="E10" i="37"/>
  <c r="E9" i="37"/>
  <c r="M7" i="37"/>
  <c r="L7" i="37"/>
  <c r="J7" i="37"/>
  <c r="I7" i="37"/>
  <c r="H7" i="37"/>
  <c r="G7" i="37"/>
  <c r="F7" i="37"/>
  <c r="F21" i="37" s="1"/>
  <c r="C7" i="37"/>
  <c r="N14" i="37" l="1"/>
  <c r="E14" i="37"/>
  <c r="E7" i="37"/>
  <c r="C21" i="37"/>
  <c r="N8" i="37"/>
  <c r="E21" i="37" l="1"/>
  <c r="N7" i="37"/>
  <c r="N21" i="37" s="1"/>
  <c r="K7" i="37"/>
  <c r="K21" i="37" s="1"/>
  <c r="E21" i="72" l="1"/>
  <c r="C5" i="73" s="1"/>
  <c r="C21" i="72" l="1"/>
  <c r="S20" i="35" l="1"/>
  <c r="S19" i="35"/>
  <c r="S18" i="35"/>
  <c r="S17" i="35"/>
  <c r="S16" i="35"/>
  <c r="S15" i="35"/>
  <c r="S14" i="35"/>
  <c r="S13" i="35"/>
  <c r="S12" i="35"/>
  <c r="S11" i="35"/>
  <c r="S10" i="35"/>
  <c r="S9" i="35"/>
  <c r="S8" i="35"/>
  <c r="S22" i="35" l="1"/>
  <c r="D21" i="72" l="1"/>
  <c r="D22" i="35" l="1"/>
  <c r="E22" i="35"/>
  <c r="F22" i="35"/>
  <c r="G22" i="35"/>
  <c r="H22" i="35"/>
  <c r="I22" i="35"/>
  <c r="J22" i="35"/>
  <c r="K22" i="35"/>
  <c r="L22" i="35"/>
  <c r="M22" i="35"/>
  <c r="N22" i="35"/>
  <c r="O22" i="35"/>
  <c r="P22" i="35"/>
  <c r="Q22" i="35"/>
  <c r="R22" i="35"/>
  <c r="C22" i="35"/>
  <c r="G22" i="74" l="1"/>
  <c r="F22" i="74"/>
  <c r="H8" i="74"/>
  <c r="V7" i="64" l="1"/>
  <c r="H9" i="74"/>
  <c r="H10" i="74"/>
  <c r="H11" i="74"/>
  <c r="H12" i="74"/>
  <c r="H15" i="74"/>
  <c r="H16" i="74"/>
  <c r="H17" i="74"/>
  <c r="H18" i="74"/>
  <c r="H19" i="74"/>
  <c r="H20" i="74"/>
  <c r="H21" i="74"/>
  <c r="T21" i="64" l="1"/>
  <c r="U21" i="64"/>
  <c r="V9" i="64"/>
  <c r="H53" i="75" l="1"/>
  <c r="H52" i="75"/>
  <c r="H51" i="75"/>
  <c r="H50" i="75"/>
  <c r="H49" i="75"/>
  <c r="H48" i="75"/>
  <c r="H47" i="75"/>
  <c r="H46" i="75"/>
  <c r="H45" i="75"/>
  <c r="H44" i="75"/>
  <c r="H43" i="75"/>
  <c r="H42" i="75"/>
  <c r="H41" i="75"/>
  <c r="H40" i="75"/>
  <c r="H39" i="75"/>
  <c r="H38" i="75"/>
  <c r="H37" i="75"/>
  <c r="H36" i="75"/>
  <c r="H35" i="75"/>
  <c r="H34" i="75"/>
  <c r="H33" i="75"/>
  <c r="H32" i="75"/>
  <c r="H31" i="75"/>
  <c r="H30" i="75"/>
  <c r="H29" i="75"/>
  <c r="H28" i="75"/>
  <c r="H27" i="75"/>
  <c r="H26" i="75"/>
  <c r="H25" i="75"/>
  <c r="H24" i="75"/>
  <c r="H23" i="75"/>
  <c r="H22" i="75"/>
  <c r="H21" i="75"/>
  <c r="H20" i="75"/>
  <c r="H19" i="75"/>
  <c r="H18" i="75"/>
  <c r="H17" i="75"/>
  <c r="H16" i="75"/>
  <c r="H15" i="75"/>
  <c r="H14" i="75"/>
  <c r="H13" i="75"/>
  <c r="H12" i="75"/>
  <c r="H11" i="75"/>
  <c r="H10" i="75"/>
  <c r="H9" i="75"/>
  <c r="G61" i="53" l="1"/>
  <c r="F61" i="53"/>
  <c r="D61" i="53"/>
  <c r="C61" i="53"/>
  <c r="G53" i="53"/>
  <c r="F53" i="53"/>
  <c r="D53" i="53"/>
  <c r="C53" i="53"/>
  <c r="G34" i="53"/>
  <c r="G45" i="53" s="1"/>
  <c r="F34" i="53"/>
  <c r="F45" i="53" s="1"/>
  <c r="F54" i="53" s="1"/>
  <c r="D34" i="53"/>
  <c r="D45" i="53" s="1"/>
  <c r="D54" i="53" s="1"/>
  <c r="C34" i="53"/>
  <c r="C45" i="53" s="1"/>
  <c r="C54" i="53" s="1"/>
  <c r="G54" i="53" l="1"/>
  <c r="G30" i="53"/>
  <c r="F30" i="53"/>
  <c r="D30" i="53"/>
  <c r="C30" i="53"/>
  <c r="G9" i="53"/>
  <c r="G22" i="53" s="1"/>
  <c r="G31" i="53" s="1"/>
  <c r="G56" i="53" s="1"/>
  <c r="G63" i="53" s="1"/>
  <c r="G65" i="53" s="1"/>
  <c r="G67" i="53" s="1"/>
  <c r="F9" i="53"/>
  <c r="F22" i="53" s="1"/>
  <c r="D9" i="53"/>
  <c r="D22" i="53" s="1"/>
  <c r="D31" i="53" s="1"/>
  <c r="D56" i="53" s="1"/>
  <c r="D63" i="53" s="1"/>
  <c r="D65" i="53" s="1"/>
  <c r="D67" i="53" s="1"/>
  <c r="C9" i="53"/>
  <c r="C22" i="53" s="1"/>
  <c r="D31" i="62"/>
  <c r="D41" i="62" s="1"/>
  <c r="C31" i="62"/>
  <c r="C41" i="62" s="1"/>
  <c r="C20" i="62"/>
  <c r="C31" i="53" l="1"/>
  <c r="C56" i="53" s="1"/>
  <c r="C63" i="53" s="1"/>
  <c r="C65" i="53" s="1"/>
  <c r="C67" i="53" s="1"/>
  <c r="E22" i="53"/>
  <c r="F31" i="53"/>
  <c r="F56" i="53" s="1"/>
  <c r="F63" i="53" s="1"/>
  <c r="F65" i="53" s="1"/>
  <c r="F67" i="53" s="1"/>
  <c r="H22" i="53"/>
  <c r="G31" i="62"/>
  <c r="G41" i="62" s="1"/>
  <c r="F31" i="62"/>
  <c r="F41" i="62" s="1"/>
  <c r="F20" i="62"/>
  <c r="G20" i="62"/>
  <c r="D20" i="62"/>
  <c r="E41" i="62" l="1"/>
  <c r="E31" i="62"/>
  <c r="D22" i="74"/>
  <c r="E22" i="74"/>
  <c r="C8" i="73" l="1"/>
  <c r="C13" i="73" s="1"/>
  <c r="C43" i="28"/>
  <c r="C31" i="28" l="1"/>
  <c r="C30" i="28" s="1"/>
  <c r="C21" i="64" l="1"/>
  <c r="D21" i="64"/>
  <c r="E21" i="64"/>
  <c r="F21" i="64"/>
  <c r="G21" i="64"/>
  <c r="H21" i="64"/>
  <c r="I21" i="64"/>
  <c r="J21" i="64"/>
  <c r="K21" i="64"/>
  <c r="L21" i="64"/>
  <c r="M21" i="64"/>
  <c r="N21" i="64"/>
  <c r="O21" i="64"/>
  <c r="P21" i="64"/>
  <c r="Q21" i="64"/>
  <c r="R21" i="64"/>
  <c r="S21" i="64"/>
  <c r="V8" i="64" l="1"/>
  <c r="V10" i="64"/>
  <c r="V11" i="64"/>
  <c r="V12" i="64"/>
  <c r="V13" i="64"/>
  <c r="V14" i="64"/>
  <c r="V15" i="64"/>
  <c r="V16" i="64"/>
  <c r="V17" i="64"/>
  <c r="V18" i="64"/>
  <c r="V19" i="64"/>
  <c r="V20" i="64"/>
  <c r="V21" i="64" l="1"/>
  <c r="C47" i="28" l="1"/>
  <c r="C52" i="28" s="1"/>
  <c r="C35" i="28"/>
  <c r="C41" i="28" s="1"/>
  <c r="C12" i="28"/>
  <c r="C6" i="28" l="1"/>
  <c r="C28" i="28" s="1"/>
  <c r="H21" i="53"/>
  <c r="H67" i="53"/>
  <c r="H66" i="53"/>
  <c r="H65" i="53"/>
  <c r="H64" i="53"/>
  <c r="H63" i="53"/>
  <c r="H61" i="53"/>
  <c r="H60" i="53"/>
  <c r="H59" i="53"/>
  <c r="H58" i="53"/>
  <c r="H56" i="53"/>
  <c r="H54" i="53"/>
  <c r="H53" i="53"/>
  <c r="H52" i="53"/>
  <c r="H51" i="53"/>
  <c r="H50" i="53"/>
  <c r="H49" i="53"/>
  <c r="H48" i="53"/>
  <c r="H47" i="53"/>
  <c r="H45" i="53"/>
  <c r="H44" i="53"/>
  <c r="H43" i="53"/>
  <c r="H42" i="53"/>
  <c r="H41" i="53"/>
  <c r="H40" i="53"/>
  <c r="H39" i="53"/>
  <c r="H38" i="53"/>
  <c r="H37" i="53"/>
  <c r="H36" i="53"/>
  <c r="H35" i="53"/>
  <c r="H34" i="53"/>
  <c r="H31" i="53"/>
  <c r="H30" i="53"/>
  <c r="H29" i="53"/>
  <c r="H28" i="53"/>
  <c r="H27" i="53"/>
  <c r="H26" i="53"/>
  <c r="H25" i="53"/>
  <c r="H24" i="53"/>
  <c r="H20" i="53"/>
  <c r="H19" i="53"/>
  <c r="H18" i="53"/>
  <c r="H17" i="53"/>
  <c r="H16" i="53"/>
  <c r="H15" i="53"/>
  <c r="H14" i="53"/>
  <c r="H13" i="53"/>
  <c r="H12" i="53"/>
  <c r="H11" i="53"/>
  <c r="H10" i="53"/>
  <c r="H9" i="53"/>
  <c r="H8" i="53"/>
  <c r="E24" i="53"/>
  <c r="E25" i="53"/>
  <c r="E26" i="53"/>
  <c r="E27" i="53"/>
  <c r="E28" i="53"/>
  <c r="E29" i="53"/>
  <c r="E30" i="53"/>
  <c r="E31" i="53"/>
  <c r="E34" i="53"/>
  <c r="E35" i="53"/>
  <c r="E36" i="53"/>
  <c r="E37" i="53"/>
  <c r="E38" i="53"/>
  <c r="E39" i="53"/>
  <c r="E40" i="53"/>
  <c r="E41" i="53"/>
  <c r="E42" i="53"/>
  <c r="E43" i="53"/>
  <c r="E44" i="53"/>
  <c r="E45" i="53"/>
  <c r="E47" i="53"/>
  <c r="E48" i="53"/>
  <c r="E49" i="53"/>
  <c r="E50" i="53"/>
  <c r="E51" i="53"/>
  <c r="E52" i="53"/>
  <c r="E53" i="53"/>
  <c r="E54" i="53"/>
  <c r="E56" i="53"/>
  <c r="E58" i="53"/>
  <c r="E59" i="53"/>
  <c r="E60" i="53"/>
  <c r="E61" i="53"/>
  <c r="E63" i="53"/>
  <c r="E64" i="53"/>
  <c r="E65" i="53"/>
  <c r="E66" i="53"/>
  <c r="E67" i="53"/>
  <c r="E9" i="53"/>
  <c r="E10" i="53"/>
  <c r="E11" i="53"/>
  <c r="E12" i="53"/>
  <c r="E13" i="53"/>
  <c r="E14" i="53"/>
  <c r="E15" i="53"/>
  <c r="E16" i="53"/>
  <c r="E17" i="53"/>
  <c r="E18" i="53"/>
  <c r="E19" i="53"/>
  <c r="E20" i="53"/>
  <c r="E21" i="53"/>
  <c r="E8" i="53"/>
  <c r="H41" i="62"/>
  <c r="H8" i="62"/>
  <c r="H9" i="62"/>
  <c r="H10" i="62"/>
  <c r="H11" i="62"/>
  <c r="H12" i="62"/>
  <c r="H13" i="62"/>
  <c r="H15" i="62"/>
  <c r="H16" i="62"/>
  <c r="H17" i="62"/>
  <c r="H18" i="62"/>
  <c r="H19" i="62"/>
  <c r="H20" i="62"/>
  <c r="H22" i="62"/>
  <c r="H23" i="62"/>
  <c r="H24" i="62"/>
  <c r="H25" i="62"/>
  <c r="H26" i="62"/>
  <c r="H27" i="62"/>
  <c r="H28" i="62"/>
  <c r="H29" i="62"/>
  <c r="H30" i="62"/>
  <c r="H31" i="62"/>
  <c r="H33" i="62"/>
  <c r="H34" i="62"/>
  <c r="H35" i="62"/>
  <c r="H36" i="62"/>
  <c r="H37" i="62"/>
  <c r="H38" i="62"/>
  <c r="H39" i="62"/>
  <c r="H40" i="62"/>
  <c r="H7" i="62"/>
  <c r="E33" i="62"/>
  <c r="E34" i="62"/>
  <c r="E35" i="62"/>
  <c r="E36" i="62"/>
  <c r="E37" i="62"/>
  <c r="E38" i="62"/>
  <c r="E39" i="62"/>
  <c r="E40" i="62"/>
  <c r="E23" i="62"/>
  <c r="E24" i="62"/>
  <c r="E25" i="62"/>
  <c r="E26" i="62"/>
  <c r="E27" i="62"/>
  <c r="E28" i="62"/>
  <c r="E29" i="62"/>
  <c r="E30" i="62"/>
  <c r="E22" i="62"/>
  <c r="E8" i="62"/>
  <c r="E9" i="62"/>
  <c r="E10" i="62"/>
  <c r="E11" i="62"/>
  <c r="E12" i="62"/>
  <c r="E13" i="62"/>
  <c r="E15" i="62"/>
  <c r="E16" i="62"/>
  <c r="E17" i="62"/>
  <c r="E18" i="62"/>
  <c r="E19" i="62"/>
  <c r="E20" i="62"/>
  <c r="E7" i="62"/>
  <c r="H14" i="62" l="1"/>
  <c r="C44" i="69"/>
  <c r="C36" i="69"/>
</calcChain>
</file>

<file path=xl/sharedStrings.xml><?xml version="1.0" encoding="utf-8"?>
<sst xmlns="http://schemas.openxmlformats.org/spreadsheetml/2006/main" count="1188" uniqueCount="913">
  <si>
    <t>a</t>
  </si>
  <si>
    <t>b</t>
  </si>
  <si>
    <t>c</t>
  </si>
  <si>
    <t>d</t>
  </si>
  <si>
    <t>e</t>
  </si>
  <si>
    <t xml:space="preserve"> </t>
  </si>
  <si>
    <t>f</t>
  </si>
  <si>
    <t>მოგება</t>
  </si>
  <si>
    <t>მთლიანი საპროცენტო შემოსავლები / საშუალო წლიურ აქტივებთან</t>
  </si>
  <si>
    <t>მთლიანი საპროცენტო ხარჯები / საშუალო წლიურ აქტივებთან</t>
  </si>
  <si>
    <t>საოპერაციო შედეგი / საშუალო წლიურ აქტივებთან</t>
  </si>
  <si>
    <t>უკუგება საშუალო აქტივებზე (ROA)</t>
  </si>
  <si>
    <t>უკუგება საშუალო კაპიტალზე (ROE)</t>
  </si>
  <si>
    <t>აქტივების ხარისხი</t>
  </si>
  <si>
    <t>უმოქმედო სესხები / მთლიან სესხებთან</t>
  </si>
  <si>
    <t>სშდრ / მთლიან სესხებთან</t>
  </si>
  <si>
    <t>უცხოური ვალუტით არსებული სესხები / მთლიან სესხებთან</t>
  </si>
  <si>
    <t>უცხოური ვალუტით არსებული აქტივები / მთლიან აქტივებთან</t>
  </si>
  <si>
    <t>მთლიანი სესხების წლიური ზრდის ტემპი</t>
  </si>
  <si>
    <t>ლიკვიდობა</t>
  </si>
  <si>
    <t>ლიკვიდური აქტივები / მთლიან აქტივებთან</t>
  </si>
  <si>
    <t>უცხოური ვალუტით არსებული ვალდებულებები / მთლიან ვალდებულებებთან</t>
  </si>
  <si>
    <t>მიმდინარე და მოთხოვნამდე დეპოზიტები / მთლიან აქტივებთან</t>
  </si>
  <si>
    <t>საბალანსო ელემენტები</t>
  </si>
  <si>
    <t>გარესაბალანსო ელემენტები</t>
  </si>
  <si>
    <t>ძირითადი პირველადი კაპიტალი</t>
  </si>
  <si>
    <t>დამატებითი პირველადი კაპიტალი</t>
  </si>
  <si>
    <t>მეორადი კაპიტალი</t>
  </si>
  <si>
    <t>N</t>
  </si>
  <si>
    <t>ლარი</t>
  </si>
  <si>
    <t>ძირითადი პირველადი კაპიტალი საზედამხედველო კორექტირებამდე</t>
  </si>
  <si>
    <t>ჩვეულებრივი აქციები, რომლებიც აკმაყოფილებენ ძირითადი პირველადი კაპიტალის კრიტერიუმებს</t>
  </si>
  <si>
    <t>დამატებითი სახსრები ჩვეულებრივ აქციებზე, რომლებიც აკმაყოფილებენ ძირითადი პირველადი კაპიტალის კრიტერიუმებს</t>
  </si>
  <si>
    <t>აკუმულირებული სხვა სრული შემოსავალი</t>
  </si>
  <si>
    <t>სხვა რეზერვები</t>
  </si>
  <si>
    <t>გაუნაწილებელი მოგება (ზარალი)</t>
  </si>
  <si>
    <t>ძირითადი პირველადი კაპიტალის საზედამხედველო კორექტირებები</t>
  </si>
  <si>
    <t>აქტივების გადაფასების რეზერვი</t>
  </si>
  <si>
    <t xml:space="preserve">მოგებასა და ზარალში აქტივების არარეალიზებული გადაფასების შედეგად მიღებული აკუმულირებული მოგების ის ნაწილი, რომელიც აღემატება მოგებასა და ზარალში არარეალიზებული გადაფასების შედეგად ასახულ აკუმულირებულ ზარალს </t>
  </si>
  <si>
    <t>არამატერიალური აქტივები</t>
  </si>
  <si>
    <t>აქტივების კლასიფიკაციის შედეგად მიღებული რეზერვების უკმარისობა</t>
  </si>
  <si>
    <t>ინვესტიციები საკუთარ აქციებში</t>
  </si>
  <si>
    <t>კომერციული ბანკების,  სადაზღვევო კომპანიებისა და სხვა საფინანსო ინსტიტუტების კაპიტალში ორმხრივი მფლობელობა</t>
  </si>
  <si>
    <t>ფულადი ნაკადების ჰეჯირების რეზერვი</t>
  </si>
  <si>
    <t>გადავადებული საგადასახადო აქტივები, რომლებზეც არ ვრცელდება ზღვრული დაქვითვის მეთოდი (დაკავშირებული საგადასახადო ვალდებულების გამოკლებით)</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</si>
  <si>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ძირითადი პირველადი კაპიტალის ინსტრუმენტებში (რომლებიც არაა ჩვეულებრივი აქციები)</t>
  </si>
  <si>
    <t>აქციების ფლობა და სხვა სახით 10%–ზე მეტი წილის ფლობა კომერციული დაწესებულებების სააქციო კაპიტალში</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</si>
  <si>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ჩვეულებრივ აქციებში (ნაწილი, რომელიც აღემატება 10%–იან ზღვარს)</t>
  </si>
  <si>
    <t>ინვესტიციები კომერციული ბანკების, სადაზღვევო კომპანიებისა და სხვა ფინანსური ინსტიტუტების კაპიტალში 10%–ზე ნაკლები წილის მფლობელობით (ნაწილი, რომელიც აღემატება 10%–იან ზღვარს)</t>
  </si>
  <si>
    <t>დროებითი სხვაობებით წარმოშობილი გადავადებული საგადასახადო აქტივები (ნაწილი, რომელიც აღემატება 10%–იან ზღვარს, დაკავშირებული საგადასახადო ვალდებულების გამოკლებით)</t>
  </si>
  <si>
    <t>მნიშვნელოვანი ინვესტიციები და გადავადებული საგადასახადო აქტივები, რომლებიც აღემატება ძირითადი პირველადი კაპიტალის 15% -ს</t>
  </si>
  <si>
    <t xml:space="preserve">ძირითადი პირველადი კაპიტალის საზედამხედველო დაქვითვები, რომლებიც გამოწვეულია დამატებითი პირველადი კაპიტალისა და მეორადი  კაპიტალის უკმარისობით ინვესტიციების დაქვითვებისათვის </t>
  </si>
  <si>
    <t>დამატებითი პირველადი კაპიტალი საზედამხედველო კორექტირებებამდე</t>
  </si>
  <si>
    <t>ინსტრუმენტები, რომლებიც აკმაყოფილებენ დამატებითი პირველადი კაპიტალის კრიტერიუმებს</t>
  </si>
  <si>
    <t>მათ შორის, კლასიფიცირებული კაპიტალად შესაბამისი ბუღალტრული აღრიცხვის სტანდარტებით</t>
  </si>
  <si>
    <t>მათ შორის, კლასიფიცირებული ვალდებულებად შესაბამისი ბუღალტრული აღრიცხვის სტანდარტებით</t>
  </si>
  <si>
    <t>დამატებითი სახსრები ინსტრუმენტებზე, რომლებიც აკმაყოფილებენ დამატებითი პირველადი კაპიტალის კრიტერიუმებს</t>
  </si>
  <si>
    <t>დამატებითი პირველადი კაპიტალის საზედამხედველო კორექტირებები</t>
  </si>
  <si>
    <t>ინვესტიციები საკუთარ აქციებში, რომლებიც აკმაყოფილებენ დამატებითი პირველადი კაპიტალის კრიტერიუმებს</t>
  </si>
  <si>
    <t>დამატებითი პირველადი კაპიტალის ინსტრუმენტებში ჯვარედინი მფლობელობა</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</si>
  <si>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დამატებითი პირველადი კაპიტალის ინსტრუმენტებში (რომლებიც არაა ჩვეულებრივი აქციები)</t>
  </si>
  <si>
    <t xml:space="preserve">დამატებითი პირველადი კაპიტალის საზედამხედველო დაქვითვები, რომლებიც გამოწვეულია მეორადი  კაპიტალის უკმარისობით ინვესტიციების დაქვითვებისათვის </t>
  </si>
  <si>
    <t>მეორადი კაპიტალი საზედამხედველო კორექტირებებამდე</t>
  </si>
  <si>
    <t>ინსტრუმენტები, რომლებიც აკმაყოფილებენ მეორადი კაპიტალის კრიტერიუმებს</t>
  </si>
  <si>
    <t>დამატებითი სახსრები ინსტრუმენტებზე, რომლებიც აკმაყოფილებენ მეორადი კაპიტალის კრიტერიუმებს</t>
  </si>
  <si>
    <t>საერთო რეზერვები საკრედიტო რისკის მიხედვით შეწონილი რისკის პოზიციების მაქსიმუმ 1.25%–ის ოდენობით</t>
  </si>
  <si>
    <t>მეორადი კაპიტალის საზედამხედველო კორექტირებები</t>
  </si>
  <si>
    <t>ინვესტიციები საკუთარ აქციებში, რომლებიც აკმაყოფილებენ მეორადი კაპიტალის კრიტერიუმებს</t>
  </si>
  <si>
    <t>მეორადი კაპიტალის ინსტრუმენტებში ორმხრივი მფლობელობა</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</si>
  <si>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მეორადი კაპიტალის ინსტრუმენტებში (რომლებიც არაა ჩვეულებრივი აქციები)</t>
  </si>
  <si>
    <t>სულ</t>
  </si>
  <si>
    <t>ვადაგადაცილებული სესხები</t>
  </si>
  <si>
    <t>მაღალი საზედამხედველო რისკის კატეგორიაში შემავალი ერთეულები</t>
  </si>
  <si>
    <t>მოკლევადიანი მოთხოვნები კორპორატიული კლიენტების მიმართ</t>
  </si>
  <si>
    <t>მოთხოვნები კოლექტიური ინვესტიციების სახით</t>
  </si>
  <si>
    <t>უპირობო და პირობითი მოთხოვნები კორპორატიული კლიენტების მიმართ</t>
  </si>
  <si>
    <t>უპირობო და პირობითი საცალო მოთხოვნები</t>
  </si>
  <si>
    <t>უპირობო და პირობითი მოთხოვნები, რომლებიც უზრუნველყოფილია საცხოვრებელი ქონების იპოთეკით</t>
  </si>
  <si>
    <t>პროცენტი</t>
  </si>
  <si>
    <t>კონტრაგენტთან დაკავშირებული საკრედიტო რისკის მიხედვით შეწონილი რისკის პოზიციები</t>
  </si>
  <si>
    <t>სავალუტო კურსთან დაკავშირებული კონტრაქტები</t>
  </si>
  <si>
    <t>კონტრაქტები 1  წელზე ნაკლები ვადით</t>
  </si>
  <si>
    <t>კონტრაქტები 1–დან 2 წლამდე ვადით</t>
  </si>
  <si>
    <t>კონტრაქტები 2–დან 3 წლამდე ვადით</t>
  </si>
  <si>
    <t>კონტრაქტები 3–დან 4 წლამდე ვადით</t>
  </si>
  <si>
    <t>კონტრაქტები 4–დან 5 წლამდე ვადით</t>
  </si>
  <si>
    <t>კონტრაქტები 5 წელზე მეტი ვადით</t>
  </si>
  <si>
    <t>საპროცენტო განაკვეთთან დაკავშირებული კონტრაქტები</t>
  </si>
  <si>
    <t>რისკის პოზიციების 
ღირებულება</t>
  </si>
  <si>
    <t xml:space="preserve">ნომინალური 
ღირებულება </t>
  </si>
  <si>
    <t>საზედამხედველო კაპიტალი</t>
  </si>
  <si>
    <t>ბანკთაშორისი სესხები</t>
  </si>
  <si>
    <t>რეპო ოპერაციების ფარგლებში გაცემული სესხები</t>
  </si>
  <si>
    <t>სახელმწიფო ორგანიზაციები</t>
  </si>
  <si>
    <t xml:space="preserve">საფინანსო ინსტიტუტები </t>
  </si>
  <si>
    <t>ლომბარდული სესხები</t>
  </si>
  <si>
    <t>უძრავი ქონების დეველოპმენტი</t>
  </si>
  <si>
    <t>უძრავი ქონების მენეჯმენტი</t>
  </si>
  <si>
    <t>სამშენებლო კომპანიები (არა დეველოპერები)</t>
  </si>
  <si>
    <t>სამშენებლო მასალების მოპოვება, წარმოება და ვაჭრობა</t>
  </si>
  <si>
    <t>სამომხმარებლო საქონლის წარმოება</t>
  </si>
  <si>
    <t>ხანგრძლივი მოხმარების სამომხმარებლო პროდუქციის წარმოება და ვაჭრობა</t>
  </si>
  <si>
    <t>ვაჭრობა (სხვა)</t>
  </si>
  <si>
    <t>წარმოება (სხვა)</t>
  </si>
  <si>
    <t>სასტუმროები და ტურიზმი</t>
  </si>
  <si>
    <t>რესტორნები, ბარები, კაფეები და სწრაფი კვების ობიექტები</t>
  </si>
  <si>
    <t>მძიმე მრეწველობა</t>
  </si>
  <si>
    <t>ენერგეტიკა</t>
  </si>
  <si>
    <t>ავტომობილების დილერები</t>
  </si>
  <si>
    <t>ჯანდაცვა</t>
  </si>
  <si>
    <t>ფარმაცევტიკა</t>
  </si>
  <si>
    <t>ტელეკომუნიკაცია</t>
  </si>
  <si>
    <t>სერვისი</t>
  </si>
  <si>
    <t>სოფლის მეურნეობის სექტორი</t>
  </si>
  <si>
    <t>საცალო პროდუქტები</t>
  </si>
  <si>
    <t>ავტო–სესხები</t>
  </si>
  <si>
    <t>მომენტალური განვადება</t>
  </si>
  <si>
    <t>ოვერდრაფტები</t>
  </si>
  <si>
    <t>საკრედიტო ბარათები</t>
  </si>
  <si>
    <t>სესხები ბინის რემონტისათვის</t>
  </si>
  <si>
    <t>ექსპორტიორები</t>
  </si>
  <si>
    <t>საკრედიტო პორტფელი (ბანკთაშორისი სესხების გარეშე)</t>
  </si>
  <si>
    <t>კორპორატიული სესხები</t>
  </si>
  <si>
    <t>სესხები მცირე და საშუალო ბიზნესზე</t>
  </si>
  <si>
    <t>საცალო სესხები</t>
  </si>
  <si>
    <t>იპოთეკური სესხები</t>
  </si>
  <si>
    <t>პირველადი კაპიტალი</t>
  </si>
  <si>
    <t>კაპიტალის კოეფიციენტები</t>
  </si>
  <si>
    <t>საპროცენტო ხარჯები</t>
  </si>
  <si>
    <t>წმინდა საკომისიო და სხვა შემოსავლები მომსახურეობის მიხედვით</t>
  </si>
  <si>
    <t>საპროცენტო შემოსავლები</t>
  </si>
  <si>
    <t>ლარებით</t>
  </si>
  <si>
    <t>უცხ.ვალუტა</t>
  </si>
  <si>
    <t>სხვა ვალდებულებები</t>
  </si>
  <si>
    <t>უცხ. ვალუტა</t>
  </si>
  <si>
    <t>საპროცენტო შემოსავლები ბანკებიდან "ნოსტრო" ანგარიშებისა და დეპოზიტების მიხედვით</t>
  </si>
  <si>
    <t>საპროცენტო შემოსავლები სესხებიდან</t>
  </si>
  <si>
    <t>ბანკთაშორისი სესხებიდან</t>
  </si>
  <si>
    <t>ვაჭრობისა და მომსახურეობის სექტორზე გაცემული სესხებიდან</t>
  </si>
  <si>
    <t>ენერგეტიკის სექტორზე გაცემული სესხებიდან</t>
  </si>
  <si>
    <t>სოფლის მეურნეობის და მეტყევეობის სექტორზე გაცემული სესხებიდან</t>
  </si>
  <si>
    <t>მშენებლობის სექტორზე გაცემული სესხებიდან</t>
  </si>
  <si>
    <t>სამთომომპოვებელ და გადამამუშავებელ სექტორზე გაცემული სესხებიდან</t>
  </si>
  <si>
    <t>ტრანსპორტისა და კავშირგაბმულობის სექტორზე გაცემული სესხებიდან</t>
  </si>
  <si>
    <t>ფიზიკურ პირებზე გაცემული სესხებიდან</t>
  </si>
  <si>
    <t>დანარჩენ სექტორზე გაცემული სესხებიდან</t>
  </si>
  <si>
    <t>შემოსავლები ჯარიმებიდან/საურავებიდან კლიენტებისათვის მიცემული სესხების მიხედვით</t>
  </si>
  <si>
    <t>საპროცენტო და დისკონტური შემოსავლები ფასიანი ქაღალდებიდან</t>
  </si>
  <si>
    <t>სხვა საპროცენტო შემოსავლები</t>
  </si>
  <si>
    <t>მთლიანი საპროცენტო შემოსავლები</t>
  </si>
  <si>
    <t>მოთხოვნამდე დეპოზიტებზე გადახდილი პროცენტები</t>
  </si>
  <si>
    <t>ვადიან დეპოზიტებზე გადახდილი პროცენტები</t>
  </si>
  <si>
    <t>ბანკის დეპოზიტებზე გადახდილი პროცენტები</t>
  </si>
  <si>
    <t>საკუთარ სავალო ფასიან ქაღალდებზე გადახდილი პროცენტები</t>
  </si>
  <si>
    <t>ნასესხებ სახსრებზე გადახდილი პროცენტები</t>
  </si>
  <si>
    <t>სხვა საპროცენტო ხარჯები</t>
  </si>
  <si>
    <t>მთლიანი საპროცენტო ხარჯები</t>
  </si>
  <si>
    <t>წმინდა საპროცენტო შემოსავალი</t>
  </si>
  <si>
    <t>არასაპროცენტო შემოსავლები</t>
  </si>
  <si>
    <t xml:space="preserve"> საკომისიო და სხვა შემოსავლები გაწეული მომსახურეობის მიხედვით</t>
  </si>
  <si>
    <t xml:space="preserve"> საკომისიო და სხვა ხარჯები მიღებული მომსახურეობის მიხედვით</t>
  </si>
  <si>
    <t>მიღებული დივიდენდები</t>
  </si>
  <si>
    <t>მოგება (ზარალი) დილინგური ფასიანი ქაღალდებიდან</t>
  </si>
  <si>
    <t>მოგება (ზარალი) საინვესტიციო ფასიანი ქაღალდებიდან</t>
  </si>
  <si>
    <t>მოგება (ზარალი) ვალუტის ყიდვა–გაყიდვის ოპერაციებიდან</t>
  </si>
  <si>
    <t>მოგება (ზარალი) სავალუტო სახსრების გადაფასებიდან</t>
  </si>
  <si>
    <t>მოგება (ზარალი) ქონების გაყიდვიდან</t>
  </si>
  <si>
    <t>სხვა საბანკო ოპერაციებიდან მიღებული არასაპროცენტო შემოსავლები</t>
  </si>
  <si>
    <t>სხვა არასაპროცენტო შემოსავლები</t>
  </si>
  <si>
    <t>მთლიანი არასაპროცენტო შემოსავლები</t>
  </si>
  <si>
    <t>არასაპროცენტო ხარჯები</t>
  </si>
  <si>
    <t>სხვა საბანკო ოპერაციების მიხედვით გაწეული არასაპროცენტო ხარჯები</t>
  </si>
  <si>
    <t>ბანკის განვითარების, საკონსულტაციო და მარკეტინგის ხარჯები</t>
  </si>
  <si>
    <t>ბანკის პერსონალის ხარჯები</t>
  </si>
  <si>
    <t>ცვეთისა და ამორტიზაციის ხარჯები</t>
  </si>
  <si>
    <t>სხვა არასაპროცენტო ხარჯები</t>
  </si>
  <si>
    <t>მთლიანი არასაპროცენტო ხარჯები</t>
  </si>
  <si>
    <t>წმინდა არასაპროცენტო შემოსავალი</t>
  </si>
  <si>
    <t>წმინდა მოგება დარეზერვებამდე</t>
  </si>
  <si>
    <t>ზარალი სესხების შესაძლო დანაკარგების მიხედვით</t>
  </si>
  <si>
    <t>ზარალი ინვესტიციების და ფასიანი ქაღალდების გაუფასურების შესაძლო დანაკარგების მიხედვით</t>
  </si>
  <si>
    <t>ზარალი სხვა აქტივების შესაძლო დანაკარგების მიხედვით</t>
  </si>
  <si>
    <t>მთლიანი ზარალი აქტივების შესაძლო დანაკარგების მიხედვით</t>
  </si>
  <si>
    <t>მოგების გადასახადი</t>
  </si>
  <si>
    <t>მოგება გადასახადის გადახდის შემდეგ</t>
  </si>
  <si>
    <t>გაუთვალისწინებელი შემოსავლები (ხარჯები)</t>
  </si>
  <si>
    <t>წმინდა მოგება</t>
  </si>
  <si>
    <t>ინფორმაცია ბანკის სამეთვალყურეო საბჭოს, დირექტორატის და აქციონერთა შესახებ</t>
  </si>
  <si>
    <t>სამეთვალყურეო საბჭოს შემადგენლობა</t>
  </si>
  <si>
    <t>დირექტორთა საბჭოს შემადგენლობა</t>
  </si>
  <si>
    <t>საწესდებო კაპიტალის 1% და მეტი წილის მფლობელი აქციონერების ჩამონათვალი წილების მითითებით</t>
  </si>
  <si>
    <t>აქტივები</t>
  </si>
  <si>
    <t>ნაღდი ფული</t>
  </si>
  <si>
    <t>ფულადი სახსრები საქართველოს ეროვნულ ბანკში</t>
  </si>
  <si>
    <t>ფულადი სახსრები სხვა ბანკებში</t>
  </si>
  <si>
    <t>საინვესტიციო ფასიანი ქაღალდები</t>
  </si>
  <si>
    <t>მთლიანი სესხები</t>
  </si>
  <si>
    <t>მინუს: სესხების შესაძლო დანაკარგების რეზერვი</t>
  </si>
  <si>
    <t>წმინდა სესხები</t>
  </si>
  <si>
    <t>დარიცხული მისაღები პროცენტები და დივიდენდები</t>
  </si>
  <si>
    <t>დასაკუთრებული უძრავი და მოძრავი ქონება</t>
  </si>
  <si>
    <t>ინვესტიციები საწესდებო კაპიტალში</t>
  </si>
  <si>
    <t>ძირითადი საშუალებები და არამატერიალური აქტივები</t>
  </si>
  <si>
    <t>სხვა აქტივები</t>
  </si>
  <si>
    <t>მთლიანი აქტივები</t>
  </si>
  <si>
    <t>ბანკების დეპოზიტები</t>
  </si>
  <si>
    <t>მიმდინარე დეპოზიტები (ანგარიშები)</t>
  </si>
  <si>
    <t>მოთხოვნამდე დეპოზიტები</t>
  </si>
  <si>
    <t>ვადიანი დეპოზიტები</t>
  </si>
  <si>
    <t>საკუთარი სავალო ფასიანი ქაღალდები</t>
  </si>
  <si>
    <t>ნასესხები სახსრები</t>
  </si>
  <si>
    <t>დარიცხული გადასახდელი პროცენტები და დივიდენდები</t>
  </si>
  <si>
    <t>სუბორდინირებული ვალდებულებები</t>
  </si>
  <si>
    <t>მთლიანი ვალდებულებები</t>
  </si>
  <si>
    <t>ჩვეულებრივი აქციები</t>
  </si>
  <si>
    <t>პრივილეგირებული აქციები</t>
  </si>
  <si>
    <t>მინუს: გამოსყიდული აქციები</t>
  </si>
  <si>
    <t>საემისიო კაპიტალი</t>
  </si>
  <si>
    <t>საერთო რეზერვები</t>
  </si>
  <si>
    <t>გაუნაწილებელი მოგება</t>
  </si>
  <si>
    <t>სულ სააქციო კაპიტალი</t>
  </si>
  <si>
    <t>ვალდებულებები</t>
  </si>
  <si>
    <t>სააქციო კაპიტალი</t>
  </si>
  <si>
    <t>ფასიანი ქაღალდები დილინგური ოპერაციებისათვის</t>
  </si>
  <si>
    <t>საზედამხედველო კაპიტალი (მოცულობა, ლარი)</t>
  </si>
  <si>
    <t>რისკის მიხედვით შეწონილი რისკის პოზიციები (მოცულობა, ლარი)</t>
  </si>
  <si>
    <t>რისკის მიხედვით შეწონილი რისკის პოზიციები</t>
  </si>
  <si>
    <t>ბანკი:</t>
  </si>
  <si>
    <t>თარიღი:</t>
  </si>
  <si>
    <t>ბაზელ III-ზე დაფუძნებული ჩარჩოს მიხედვით</t>
  </si>
  <si>
    <t>ბაზელ I-ზე დაფუძნებული ჩარჩოს მიხედვით</t>
  </si>
  <si>
    <t>საოპერაციო რისკის მიხედვით შეწონილი რისკის პოზიციები</t>
  </si>
  <si>
    <t>საკრედიტო რისკი მიხედვით შეწონილი რისკის პოზიციები</t>
  </si>
  <si>
    <t>საბაზრო რისკის მიხედვით შეწონილი რისკის პოზიციები</t>
  </si>
  <si>
    <t>საანგარიშგებო პერიოდი</t>
  </si>
  <si>
    <t>წინა წლის შესაბამისი პერიოდი</t>
  </si>
  <si>
    <t>აქტივების გადაფასების რეზერვები</t>
  </si>
  <si>
    <t>მთლიანი ვალდებულებები და სააქციო კაპიტალი</t>
  </si>
  <si>
    <t>კრედიტის დაფინანსებული უზრუნველყოფა</t>
  </si>
  <si>
    <t>კრედიტის დაუფინანსებელი უზრუნველყოფა</t>
  </si>
  <si>
    <t>სულ საკრედიტო რისკის მიტიგაცია</t>
  </si>
  <si>
    <t>საბალანსო ელემენტების ერთმანეთთან ურთიერთგაქვითვა</t>
  </si>
  <si>
    <t>სადეპოზიტო ანგარიშზე განთავსებული ფულადი სახსრები ან ფულთან გათანაბრებული ფინანსური ინსტრუმენტები</t>
  </si>
  <si>
    <t>ცენტრალური მთავრობებისა და ცენტრალური ბანკების, რეგიონული მთავრობებისა და ადგილობრივი თვითმმართველობების, საჯარო დაწესებულებების, მრავალმხრივი განვითარების ბანკებისა და საერთაშორისო ორგანიზაციების მიერ გამოშვებული სავალო ფასიანი ქაღალდები</t>
  </si>
  <si>
    <t>სხვა დაწესებულებების მიერ გამოშვებული სავალო ფასიანი ქაღალდები, რომლის საკრედიტო ხარისხი კორპორატიული კლიენტების მიმართ რისკის პოზიციების სებ–ის მიერ დადგენილი შეწონვის წესით შეესაბამება მე-3 ან უკეთეს ბიჯს</t>
  </si>
  <si>
    <t>მოკლევადიანი საკრედიტო შეფასების მქონე სავალო ფასიანი ქაღალდები, რომლის საკრედიტო ხარისხი მოკლევადიანი რისკის პოზიციების შეწონვის სებ–ის მიერ დადგენილი წესით შეესაბამება მე-3 ან უკეთეს ბიჯს</t>
  </si>
  <si>
    <t>წილი კაპიტალში ან კონვერტირებადი ობლიგაციები, რომლებიც შედის მთავარ ინდექსში</t>
  </si>
  <si>
    <t>კომერციული ბანკების მიერ გამოშვებული საკრედიტო შეფასების არ მქონე სავალო ფასიანი ქაღალდები</t>
  </si>
  <si>
    <t xml:space="preserve">წილი კოლექტიურ საინვესტიციო სქემებში </t>
  </si>
  <si>
    <t>ცენტრალური მთავრობებისა და ცენტრალური ბანკების უზრუნველყოფა</t>
  </si>
  <si>
    <t>რეგიონული მთავრობებისა და ადგილობრივი თვითმმართველობების უზრუნველყოფა</t>
  </si>
  <si>
    <t>მრავალმხრივი განვითარების ბანკების უზრუნველყოფა</t>
  </si>
  <si>
    <t>საერთაშორისო ორგანიზაციების უზრუნველყოფა</t>
  </si>
  <si>
    <t>საჯარო დაწესებულებების უზრუნველყოფა</t>
  </si>
  <si>
    <t>კომერციული ბანკების უზრუნველყოფა</t>
  </si>
  <si>
    <t>სხვა კორპორატიული პირების უზრუნველყოფა, რომელთა საკრედიტო ხარისხი კორპორატიული კლიენტების მიმართ რისკის პოზიციების სებ–ის მიერ დადგენილი შეწონვის წესით შეესაბამება მე-2 ან უკეთეს ბიჯს</t>
  </si>
  <si>
    <t>უპირობო და პირობითი მოთხოვნები ცენტრალური მთავრობებისა და ცენტრალური ბანკების მიმართ</t>
  </si>
  <si>
    <t>უპირობო და პირობითი მოთხოვნები რეგიონული მთავრობებისა და ადგილობრივი თვითმმართველობების მიმართ</t>
  </si>
  <si>
    <t>უპირობო და პირობითი მოთხოვნები საჯარო დაწესებულებების მიმართ</t>
  </si>
  <si>
    <t>უპირობო და პირობითი მოთხოვნები მრავალმხრივი განვითარების ბანკების მიმართ</t>
  </si>
  <si>
    <t>უპირობო და პირობითი მოთხოვნები საერთაშორისო ორგანიზაციების მიმართ</t>
  </si>
  <si>
    <t>უპირობო და პირობითი მოთხოვნები კომერციული ბანკების მიმართ</t>
  </si>
  <si>
    <t>მოგება - ზარალის ანგარიშგება</t>
  </si>
  <si>
    <t>ძირითადი მაჩვენებლები</t>
  </si>
  <si>
    <t>წმინდა საპროცენტო მარჟა</t>
  </si>
  <si>
    <t xml:space="preserve">   </t>
  </si>
  <si>
    <t xml:space="preserve">წმინდა სესხები </t>
  </si>
  <si>
    <t xml:space="preserve">ფულადი სახსრები სხვა ბანკებში </t>
  </si>
  <si>
    <t>ელემენტი, რომელზეც არ ვრცელდება კაპიტალის მოთხოვნა ან ექვემდებარება კაპიტალიდან დაქვითვას</t>
  </si>
  <si>
    <t xml:space="preserve"> საბალანსო ღირებულებები </t>
  </si>
  <si>
    <t>საბალანსო ღირებულებები ადგილობრივი ბუღალტრული აღრიცხვის წესების მიხედვით (ინდივიდუალური ფინანსური ანგარიშგება)</t>
  </si>
  <si>
    <t xml:space="preserve">სტანდარტიზებული საზედამხედველო ანგარიშგების საბალანსო ელემენტები </t>
  </si>
  <si>
    <t xml:space="preserve">    მინუს: გამოსყიდული აქციები</t>
  </si>
  <si>
    <t>მათ შორის მეორად საზედამხედველო კაპიტალში ჩასათვლელი ინსტრუმენტები</t>
  </si>
  <si>
    <t>მათ შორის არამატერიალური აქტივები</t>
  </si>
  <si>
    <t>მათ შორის 10%-ზე ნაკლები  წილობრივი მფლობელობა, რომელიც შეზღუდულად აღიარდება</t>
  </si>
  <si>
    <t>მათ შორის მნიშვნელოვანი ინვესტიციები, რომლებიც შეზღუდულად აღიარდება</t>
  </si>
  <si>
    <t xml:space="preserve">საბალანსო ღირებულება ინდივიდუალურ ფინანსურ ანგარიშგებებში ადგილობრივი ბუღალტრული აღრიცხვის სტანდარტების მიხედვით </t>
  </si>
  <si>
    <t>g</t>
  </si>
  <si>
    <t>h</t>
  </si>
  <si>
    <t>i</t>
  </si>
  <si>
    <t>j</t>
  </si>
  <si>
    <t>k</t>
  </si>
  <si>
    <t>l</t>
  </si>
  <si>
    <t xml:space="preserve"> საბალანსო უწყისი</t>
  </si>
  <si>
    <t>ბალანსგარეშე ანგარიშგების უწყისი</t>
  </si>
  <si>
    <t xml:space="preserve">მათ შორის 10 %-იანი წილობრივი მფლობელობა ფინანსურ  დაწესებულებებში  </t>
  </si>
  <si>
    <t>საკრედიტო რისკის მიტიგაცია</t>
  </si>
  <si>
    <t>ოქროს სტანდარტული ზოდი ან მისი ექვივალენტი</t>
  </si>
  <si>
    <t>სხვა ერთეულები</t>
  </si>
  <si>
    <t>საკრედიტო რისკის მიხედვით შეწონილი რისკის პოზიციები</t>
  </si>
  <si>
    <t>საკრედიტო რისკის მიხედვით შეწონილი რისკის პოზიციები საკრედიტო რისკის მიტიგაციამდე</t>
  </si>
  <si>
    <t>პირველადი კაპიტალის კოეფიციენტი ( ≥ 6.4 %)</t>
  </si>
  <si>
    <t>საზედამხედველო კაპიტალის კოეფიციენტი ( ≥ 9.6 %)</t>
  </si>
  <si>
    <t>1.1.1</t>
  </si>
  <si>
    <t>სულ რისკის მიხედვით შეწონილი რისკის პოზიციები</t>
  </si>
  <si>
    <t>პილარ 3-ის კვარტალური ანგარიშგება</t>
  </si>
  <si>
    <t>ბანკის სრული დასახელება</t>
  </si>
  <si>
    <t>ბანკის სამეთვალყურეო საბჭოს თავმჯდომარე</t>
  </si>
  <si>
    <t>ბანკის გენერალური დირექტორი</t>
  </si>
  <si>
    <t>ბანკის ვებ-გვერდი</t>
  </si>
  <si>
    <t>სარჩევი</t>
  </si>
  <si>
    <t>საბალანსო უწყისი</t>
  </si>
  <si>
    <t>მოგება-ზარალის ანგარიშგება</t>
  </si>
  <si>
    <t xml:space="preserve">ბალანსგარეშე ანგარიშების უწყისი </t>
  </si>
  <si>
    <t>აქტივებსა და საკრედიტო რისკის მიხედვით შეწონვას დაქვემდებარებულ საბალანსო ელემენტებს შორის კავშირები</t>
  </si>
  <si>
    <t>კაპიტალის ადეკვატურობის მიზნებისთვის გაუფასურებასთან დაკავშირებული საზედამხედველო კორექტირებების ეფექტი</t>
  </si>
  <si>
    <t>სხვა კორექტირებების ეფექტი (ასეთის არსებობის შემთხვევაში)</t>
  </si>
  <si>
    <t>სულ საკრედიტო რისკის მიხედვით შეწონვას დაქვემდებარებული რისკის პოზიციები</t>
  </si>
  <si>
    <t>საბალანსო ელემენტების ღირებულებასა და  საკრედიტო რისკის მიხედვით შეწონვას დაქვემდებარებულ რისკის პოზიციებს შორის განსხვავებები</t>
  </si>
  <si>
    <t>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t>
  </si>
  <si>
    <t>კონტრაგენტთან დაკავშირებული 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t>
  </si>
  <si>
    <t>საბალანსო უწყისისა და საზედამხედველო კაპიტალის ელემენტებს შორის კავშირები</t>
  </si>
  <si>
    <t>კავშირი Capital-ის ცხრილთან</t>
  </si>
  <si>
    <t>ძირითადი საშუალებების საექსპლუატაციო ხარჯები</t>
  </si>
  <si>
    <t>მოგება გადასახადის გადახდამდე და გაუთვალისწინებელ შემოსავალ–ხარჯებამდე</t>
  </si>
  <si>
    <t>ბანკის ბენეფიციარების ჩამონათვალი, რომლებიც პირდაპირ და არაპირდაპირ ფლობენ აქციების 5%–ს ან მეტს წილების მითითებით</t>
  </si>
  <si>
    <t>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t>
  </si>
  <si>
    <t>კონტრაგენტთან დაკავშირებული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CCR)</t>
  </si>
  <si>
    <t xml:space="preserve">         გაცემული გარანტიები</t>
  </si>
  <si>
    <t xml:space="preserve">         აკრედიტივები</t>
  </si>
  <si>
    <t xml:space="preserve">         კლიენტების მიერ აუთვისებელი ნაშთები</t>
  </si>
  <si>
    <t xml:space="preserve">         სხვა პირობითი ვალდებულებები</t>
  </si>
  <si>
    <t>ბანკის მიმართ არსებული მოთხოვნის უზრუნველყოფის მიზნით მიღებული გარანტიები</t>
  </si>
  <si>
    <t>ბანკის მიმართ არსებული მოთხოვნის უზრუნველყოფის მიზნით დატვირთული ბანკის აქტივები</t>
  </si>
  <si>
    <t xml:space="preserve">         ბანკის ფინანსური აქტივები</t>
  </si>
  <si>
    <t xml:space="preserve">         ბანკის არაფინანსური აქტივები</t>
  </si>
  <si>
    <t>ბანკის მოთხოვნის უზრუნველყოფის მიზნით მიღებული გარანტიები</t>
  </si>
  <si>
    <t xml:space="preserve">         თავდებობა, სოლიდარული პასუხისმგებლობა </t>
  </si>
  <si>
    <t xml:space="preserve">         გარანტია </t>
  </si>
  <si>
    <t>მოთხოვნის უზრუნველყოფის მიზნით ბანკის სასარგებლოდ დატვირთული აქტივები</t>
  </si>
  <si>
    <t xml:space="preserve">         ფულადი სახსრები</t>
  </si>
  <si>
    <t xml:space="preserve">         ძვირფასი ლითონები და ქვები </t>
  </si>
  <si>
    <t xml:space="preserve">         უძრავი ქონება</t>
  </si>
  <si>
    <t>5.3.1</t>
  </si>
  <si>
    <t xml:space="preserve">                     საცხოვრებელი</t>
  </si>
  <si>
    <t>5.3.2</t>
  </si>
  <si>
    <t xml:space="preserve">                     კომერციული</t>
  </si>
  <si>
    <t>5.3.3</t>
  </si>
  <si>
    <t xml:space="preserve">                        კომპლექსური ტიპის უძრავი ქონება</t>
  </si>
  <si>
    <t>5.3.4</t>
  </si>
  <si>
    <t xml:space="preserve">                    მიწის ნაკვეთები (შენობა ნაგებობების გარეშე)</t>
  </si>
  <si>
    <t>5.3.5</t>
  </si>
  <si>
    <t xml:space="preserve">                    სხვა</t>
  </si>
  <si>
    <t xml:space="preserve">         მოძრავი ქონება</t>
  </si>
  <si>
    <t xml:space="preserve">         წილის გირავნობა</t>
  </si>
  <si>
    <t xml:space="preserve">         ფასიანი ქაღალდები</t>
  </si>
  <si>
    <t xml:space="preserve">         სხვა </t>
  </si>
  <si>
    <t>წარმოებული ფინანსური ინსტრუმენტები</t>
  </si>
  <si>
    <t xml:space="preserve">          სავალუტო კურსთან დაკავშირებული კონტრაქტების (გარდა ოფციონებისა) ფარგლებში გასაცები თანხები</t>
  </si>
  <si>
    <t xml:space="preserve">          საპროცენტო განაკვეთთან დაკავშირებული კონტრაქტების (გარდა ოფციონებისა) ძირითადი თანხა </t>
  </si>
  <si>
    <t xml:space="preserve">          გაყიდული ოფციონები</t>
  </si>
  <si>
    <t xml:space="preserve">          ნაყიდი ოფციონები</t>
  </si>
  <si>
    <t xml:space="preserve">          სხვა წარმოებული ინსტრუმენტების ფარგლებში ბანკის პოტენციური მოთხოვნის ნომინალური ღირებულება</t>
  </si>
  <si>
    <t xml:space="preserve">          სხვა წარმოებული ინსტრუმენტების ფარგლებში ბანკის მიმართ პოტენციური მოთხოვნის ნომინალური ღირებულება</t>
  </si>
  <si>
    <t>ბანკის ბალანსზე აუღიარებელი საკრედიტო მოთხოვნები</t>
  </si>
  <si>
    <t xml:space="preserve">          ბოლო 3 თვის განმავალობაში ბალანსიდან ჩამოწერილი საკრედიტო მოთხოვნების ძირი თანხა</t>
  </si>
  <si>
    <t xml:space="preserve">          ბოლო 3 თვის განმავალობაში ბალანსზე აუღიარებელი და ბალანსიდან ჩამოწერილი მისაღები პროცენტები და ჯარიმები</t>
  </si>
  <si>
    <t xml:space="preserve">          ბოლო 5 წლის განმავლობაში (ბოლო 3 თვის ჩათვლით) ბალანსიდან ჩამოწერილი საკრედიტო მოთხოვნების ძირი თანხა</t>
  </si>
  <si>
    <t xml:space="preserve">          ბოლო 5 წლის განმავლობაში (ბოლო 3 თვის ჩათვლით) ბალანსიდან ჩამოწერილი და ბალანსზე აუღიარებელი მისაღები პროცენტები და ჯარიმები</t>
  </si>
  <si>
    <t>შეუქცევადი საოპერაციო იჯარა</t>
  </si>
  <si>
    <t xml:space="preserve">          ვადის გარეშე ხელშეკრულების ფარგლებში</t>
  </si>
  <si>
    <t xml:space="preserve">          1 წლამდე ვადით</t>
  </si>
  <si>
    <t xml:space="preserve">          1-დან 2 წლამდე ვადით</t>
  </si>
  <si>
    <t xml:space="preserve">          2-დან 3 წლამდე ვადით</t>
  </si>
  <si>
    <t xml:space="preserve">          3-დან 4 წლამდე ვადით</t>
  </si>
  <si>
    <t xml:space="preserve">          4-დან 5 წლამდე ვადით</t>
  </si>
  <si>
    <t xml:space="preserve">          5 წელზე მეტი ვადით</t>
  </si>
  <si>
    <t>კაპიტალური დანახარჯების პოტენციური სახელშეკრულებო ვალდებულება</t>
  </si>
  <si>
    <t>ზოგადი განმარტებები</t>
  </si>
  <si>
    <t>ანგარიშგების კვარტალურ ფორმებში, (T), (T-1), (T-2), (T-3), (T-4) ველებში უნდა ჩაიწეროს შესაბამისი დროის მონაკვეთი (კვარტალი) მაგ: 1Q 2017, 4Q 2016, 3Q 2016, 2Q 2016, 1Q 2016 და ა.შ. ხოლო წლიურ ფორმებში, (T), (T-1), (T-2) ველებში უნდა ჩაიწეროს შესაბამისი დროის მონაკვეთი (წელი). მაგ: 2017, 2016, 2015</t>
  </si>
  <si>
    <t>(T), (T-1), (T-2), (T-3), (T-4) სვეტებში ბანკებმა უნდა გაამჟღავნოს საანგარიშგებო პერიოდისა (კვარტლის) და  წინა 4 კვარტლის შესაბამისი მონაცემები.</t>
  </si>
  <si>
    <t>თუ რომელიმე მაჩვენებელი, ახალი სტანდარტის შესაბამისად, ქვეყნდება პირველად, (მაგალითად ბაზელ III-ზე დაფუძნებული ჩარჩოს შესაბამისი კაპიტალი) ბანკები არ არიან ვალდებულნი, შეავსონ წინა ოთხი კვარტალის შესაბამისი ველები.</t>
  </si>
  <si>
    <t>მთლიანი აქტივები – საბალანსო უწყისით გათვალისწინებული მთლიანი აქტივები;</t>
  </si>
  <si>
    <t>მთლიანი ვალდებულებები – საბალანსო უწყისით გათვალისწინებული მთლიანი ვალდებულებები;</t>
  </si>
  <si>
    <t>სააქციო კაპიტალი – საბალანსო უწყისით გათვალისწინებული სააქციო კაპიტალი;</t>
  </si>
  <si>
    <t>მთლიანი საპროცენტო შემოსავლები – წლიურად გადაანგარიშებული მთლიანი საპროცენტო შემოსავლები;</t>
  </si>
  <si>
    <t>მთლიანი საპროცენტო ხარჯები – წლიურად გადაანგარიშებული მთლიანი საპროცენტო ხარჯები;</t>
  </si>
  <si>
    <t>საოპერაციო შედეგი – წლიურად გადაანგარიშებული ბანკის ყოველდღიური საოპერაციო საქმიანობისგან მიღებული შედეგი, რომელიც გამოითვლება როგორც წმინდა საპროცენტო შემოსავალს მიმატებული მთლიანი არასაპროცენტო შემოსავლები გარდა დილინგური ფასიანი ქაღალდებიდან, საინვესტიციო ფასიანი ქაღალდებიდან, სავალუტო სახსრების გადაფასებიდან და ქონების გაყიდვიდან მიღებული მოგება/ზარალისა, და გამოკლებული მთლიანი არასაპროცენტო ხარჯები;</t>
  </si>
  <si>
    <t>წმინდა საპროცენტო მარჟა – წლიურად გადაანგარიშებული წმინდა საპროცენტო შემოსავალი შეფარდებული საშუალო წლიურ აქტივებთან;</t>
  </si>
  <si>
    <t>(13) წმინდა საპროცენტო მარჟა – წლიურად გადაანგარიშებული წმინდა საპროცენტო შემოსავალი შეფარდებული საშუალო წლიურ აქტივებთან;</t>
  </si>
  <si>
    <t>უკუგება საშუალო აქტივებზე – წლიურად გადაანგარიშებული წმინდა მოგება შეფარდებული საშუალო წლიურ აქტივებთან;</t>
  </si>
  <si>
    <t>(14) უკუგება საშუალო აქტივებზე – წლიურად გადაანგარიშებული წმინდა მოგება შეფარდებული საშუალო წლიურ აქტივებთან;</t>
  </si>
  <si>
    <t>უკუგება საშუალო კაპიტალზე – წლიურად გადაანგარიშებული წმინდა მოგება შეფარდებული საშუალო წლიურ სააქციო კაპიტალთან.</t>
  </si>
  <si>
    <t>(15) უკუგება საშუალო კაპიტალზე – წლიურად გადაანგარიშებული წმინდა მოგება შეფარდებული საშუალო წლიურ სააქციო კაპიტალთან.</t>
  </si>
  <si>
    <t>მთლიანი სესხები – საბალანსო უწყისით გათვალისწინებული მთლიანი სესხები;</t>
  </si>
  <si>
    <t>სშდრ – საბალანსო უწყისით გათვალისწინებული სესხების შესაძლო დანაკარგების რეზერვი, რომელიც იქმნება ბანკის მიერ სესხების შესაძლო დანაკარგების დასაფარავად, არაიდენტიფიცირებული და იდენტიფიცირებული ზარალისათვის;</t>
  </si>
  <si>
    <t>უმოქმედო სესხები – მთლიანი სესხებიდან ბანკის მიერ არასტანდარტული, საეჭვო და უიმედო კატეგორიად კლასიფიცირებული სესხების ჯამი;</t>
  </si>
  <si>
    <t>მთლიანი სესხების წლიური ზრდის ტემპი – საანგარიშგებო პერიოდის მთლიანი სესხების მოცულობას გამოკლებული საანგარიშგებო წლის დასაწყისისათვის არსებული მთლიანი სესხების მოცულობა და გაყოფილი საანგარიშგებო წლის დასაწყისისათვის არსებული მთლიანი სესხების მოცულობაზე;</t>
  </si>
  <si>
    <t>(20) მთლიანი სესხების წლიური ზრდის ტემპი – საანგარიშგებო პერიოდის მთლიანი სესხების მოცულობას გამოკლებული საანგარიშგებო წლის დასაწყისისათვის არსებული მთლიანი სესხების მოცულობა და გაყოფილი საანგარიშგებო წლის დასაწყისისათვის არსებული მთლიანი სესხების მოცულობაზე;</t>
  </si>
  <si>
    <t>ლიკვიდური აქტივები – ეროვნული ბანკის მიერ დადგენილი წესით განსაზღვრული ფულადი სახსრები და ისეთი სახის აქტივები, რომლებსაც აქვთ ფულად სახსრებად მყისიერად (სწრაფად) გადაქცევის უნარი და შესაძლებლობა;</t>
  </si>
  <si>
    <t>მიმდინარე და მოთხოვნამდე დეპოზიტები – საბალანსო უწყისით გათვალისწინებული მიმდინარე ანგარიშებისა და მოთხოვნამდე დეპოზიტების ჯამი;</t>
  </si>
  <si>
    <t>მიმდინარე და მოთხოვნამდე დეპოზიტები – საბალანსო უწყისით გათვალისწინებული მიმდინარე და მოთხოვნამდე დეპოზიტების ჯამი;</t>
  </si>
  <si>
    <t>წმინდა მოგება – ბანკის მოგება-ზარალის უწყისით გათვალისწინებული წმინდა მოგება;</t>
  </si>
  <si>
    <t>ცხრილებში მოთხოვნილი ინფორმაცია მჟღავნდება ეროვნული ბანკის ანგარიშთა გეგმის მიხედვით</t>
  </si>
  <si>
    <t>1.1 სტრიქონში უნდა ჩაიწეროს საანგარიშგებო თარიღისთვის არსებული ბანკის მიერ გაცემული გარანტიების ჯამური ნომინალური ღირებულება</t>
  </si>
  <si>
    <t>1.1 მწკრივში უნდა ჩაიწეროს საანგარიშგებო თარიღისთვის არსებული ბანკის მიერ გაცემული გარანტიების ჯამური ნომინალური ღირებულება</t>
  </si>
  <si>
    <t>1.2 სტრიქონში უნდა ჩაიწეროს საანგარიშგებო თარიღისთვის ბანკის მიერ გაცემული აკრედიტივების ჯამური ნომინალური ღირებულება</t>
  </si>
  <si>
    <t>1.2 მწკრივში უნდა ჩაიწეროს საანგარიშგებო თარიღისთვის ბანკის მიერ გაცემული აკრედიტივების ჯამური ნომინალური ღირებულება</t>
  </si>
  <si>
    <t>1.3 სტრიქონში უნდა ჩაიწეროს ბანკის კლიენტებისთვის საანგარიშგებო თარიღისთვის დამტკიცებული მაგრამ ჯერ აუთვისებელის საკრედიტო ლიმინტების ჯამური ოდენობა</t>
  </si>
  <si>
    <t>1.3 მწკრივში უნდა ჩაიწეროს ბანკის კლიენტებისთვის საანგარიშგებო თარიღისთვის დამტკიცებული მაგრამ ჯერ აუთვისებელის საკრედიტო ლიმინტების ჯამური ოდენობა</t>
  </si>
  <si>
    <t>1.4 სტრიქონში უნდა ჩაიწეროს საანგარიშგებო თარიღისთვის არსებული ყველა ის პირობითი ვალდებულების ჯამური ნომინალური ღირებულება, რომელიც არ შედის 1.1, 1.2 და 1.3 სტრიქონებში. პირობითი ვალდებულების განიმარტება ფინანსური ანგარიშგების საერთაშორის სტანდარტების შესაბამისად. კომერციულმა ბანკებმა უნდა განმარტონ თუ ძირითად რა ტიპის ძირითადი ვალდებულებები შეჰყავთ ამ ველში</t>
  </si>
  <si>
    <t>1.4 მწკრივში უნდა ჩაიწეროს საანგარიშგებო თარიღისთვის არსებული ყველა ის პირობითი ვალდებულების ჯამური ნომინალური ღირებულება, რომელიც არ შედის 1.1, 1.2 და 1.3 მწკრივებში. პირობითი ვალდებულების განიმარტება ფინანსური ანგარიშგების საერთაშორის სტანდარტების შესაბამისად. კომერციულმა ბანკებმა უნდა განმარტონ თუ ძირითად რა ტიპის ძირითადი ვალდებულებები შეჰყავთ ამ ველში</t>
  </si>
  <si>
    <t>მე-2 სტრიქონში უნდა ჩაიწეროს საანგარიშგებო თარიღისთვის არსებული ისეთი გარანტიების ჯამური ნომინალური ღირებულება, სადაც ბანკი წარმოადგენს პრინციპალს.</t>
  </si>
  <si>
    <t>მე-2 მწკრივში უნდა ჩაიწეროს საანგარიშგებო თარიღისთვის არსებული ისეთი გარანტიების ჯამური ნომინალური ღირებულება, სადაც ბანკი წარმოადგენს პრინციპალს.</t>
  </si>
  <si>
    <t>მე-3 სტრიქონში უნდა ჩაიწეროს ბანკის საკუთრებაში საანგარიშგებო თარიღისთვის არსებული იმ აქტივების ჯამური საბალანსე ღირებულება, რომლებიც დაჯავშნილია ბანკის მიმართ მოთხოვნების უზრუნველსაყოფად.</t>
  </si>
  <si>
    <t>მე-3 მწკრივში უნდა ჩაიწეროს ბანკის საკუთრებაში საანგარიშგებო თარიღისთვის არსებული იმ აქტივების ჯამური საბალანსე ღირებულება, რომლებიც დაჯავშნილია ბანკის მიმართ მოთხოვნების უზრუნველსაყოფად.</t>
  </si>
  <si>
    <t>მე-4 სტრიქონში უნდა ჩაიწეროს საანგარიშგებო თარიღისთვის არსებული ისეთი გარანტიებისა და თავდებობების ჯამური ნომინალური ღირებულება, სადაც ბანკი წარმოადგენს ბენეფიციარს. 4.1 და 4.2 სტრიქონებში უნდა ჩაიწეროს უზრუნველყოფის შესაბამისი ტიპის ჯამური ნომინალური ღირებულება</t>
  </si>
  <si>
    <t>მე-4 მწკრივში უნდა ჩაიწეროს საანგარიშგებო თარიღისთვის არსებული ისეთი გარანტიებისა და თავდებობების ჯამური ნომინალური ღირებულება, სადაც ბანკი წარმოადგენს ბენეფიციარს. 4.1 და 4.2 მწკრივებში უნდა ჩაიწეროს უზრუნველყოფის შესაბამისი ტიპის ჯამური ნომინალური ღირებულება</t>
  </si>
  <si>
    <t>მე-5 სტრიქონში უნდა ჩაიწეროს საანგარიშგებო თარიღისთვის ბანკის კლიენტების მიერ ბანკის სასარგებლოდ უზრუნველყოფის სახით დატვირთული აქტივების ჯამური ღირებულება. აქტივების ღირებულების ჯამური ოდენობა ტიპების მიხედვით  უნდა ჩაიწეროს 5.1-დან 5.7 სტრიქონის ჩათვლით შესაბამის ველში</t>
  </si>
  <si>
    <t>მე-5 მწკრივში უნდა ჩაიწეროს საანგარიშგებო თარიღისთვის ბანკის კლიენტების მიერ ბანკის სასარგებლოდ უზრუნველყოფის სახით დატვირთული აქტივების ჯამური ღირებულება. აქტივების ღირებულების ჯამური ოდენობა ტიპების მიხედვით  უნდა ჩაიწეროს 5.1-დან 5.7 მწკრივის ჩათვლით შესაბამის ველში</t>
  </si>
  <si>
    <t>მე-6 სტრიქონში უნდა ჩაიწეროს საანგარიშგებო თარიღისთვის არსებული წარმოებული ინსტრუმენტების ჯამური ნომინალური ღირებულება. წარმოებული ინსტრუმენტების ნომინალური ღირებულების ჯამური ოდენობა ტიპების მიხედვით  უნდა ჩაიწეროს 6.1-დან 6.7 სტრიქონის ჩათვლით შესაბამის ველში</t>
  </si>
  <si>
    <t>მე-6 მწკრივში უნდა ჩაიწეროს საანგარიშგებო თარიღისთვის არსებული წარმოებული ინსტრუმენტების ჯამური ნომინალური ღირებულება. წარმოებული ინსტრუმენტების ნომინალური ღირებულების ჯამური ოდენობა ტიპების მიხედვით  უნდა ჩაიწეროს 6.1-დან 6.7 მწკრივის ჩათვლით შესაბამის ველში</t>
  </si>
  <si>
    <t>მე-7 მწკრივში უნდა ჩაიწეროს ბანკის ბალანსზე მიმდინარე საანგარიშგებო პერიოდში აუღიარებელი საკრედიტო მოთხოვნების (ძირი თანხა, მისაღები პროცენტი და მისარები ჯარიმა) ჯამური ოდენობა. ტიპებისა და პერიოდების ჭრილში საკრედიტო მოთხოვნების ჯამი უნდა მიეთითოს 7.1-დან 7.4 მწკრივის ჩათვლით შესაბამის ველში</t>
  </si>
  <si>
    <t>მე-8 მწკრივში უნდა მიეთითოს შეუქცევადი საოპერაციო იჯარის ფარგლებში ბანკის მიერ გადასახდელი თანხების ჯამური ოდენობა, რაც უნდა ედრებოდეს 8.1-დან 8.7 მწკრივის ჩათვლით ველების ჯამს. შეუქცევადი საოპერაციო იჯარის ფარგლებში ბანკის მიერ გადასახდელი თანხების ჯამური ოდენობა მითითებული პერიოდების ჭრილში უნდა ჩაიწეროს 8.1-დან 8.7 მწკრივის ჩათვლით შესაბამის ველში. ამასთან 8.1 მწკრივში უნდა ჩაიწეროს საოპერაციო იჯარის ფარგლებში მხოლოდ მომავალი 12 თვის განმავლობაში გადასახდელი თანხების ჯამი.</t>
  </si>
  <si>
    <t>მე-9 სტრიქონში უნდა ჩაიწეროს საანგარიშგებო თარიღისთვის ბანკის მიერ ნაკისრი კაპიტალურ დანახარჯების პოტენციური სახელშეკრულებო ვალდებულების ოდენობა.</t>
  </si>
  <si>
    <t>მე-9 მწკრივში უნდა ჩაიწეროს საანგარიშგებო თარიღისთვის ბანკის მიერ ნაკისრი კაპიტალურ დანახარჯების პოტენციური სახელშეკრულებო ვალდებულების ოდენობა.</t>
  </si>
  <si>
    <t>1.4, 5.3.5, 5.7, 6.6- და 6.7-ე სტრიქონების შევსების შემთხვევაში დამატებით უნდა განიმარტოს ამ ველებში ბანკის მიერ შეყვანილი თანხების შესახებ მატერიალური ინფორმაცია. გარდა ამისა, საჭიროდ მიჩნევის შემთხვევაში, ბანკი უფლებამოსილია ნებისმიერ შევსებულ სტრიქონს დაურთოს განმარტებები.</t>
  </si>
  <si>
    <t>1.4, 5.3.5, 5.7, 6.6- და 6.7-ე მწკრივების შევსების შემთხვევაში დამატებით უნდა განიმარტოს ამ ველებში ბანკის მიერ შეყვანილი თანხების შესახებ მატერიალური ინფორმაცია. გარდა ამისა, საჭიროდ მიჩნევის შემთხვევაში, ბანკი უფლებამოსილია ნებისმიერ შევსებულ მწკრივს დაურთოს განმარტებები.</t>
  </si>
  <si>
    <t>(a) რისკის მიხედვით შეწონილი რისკის პოზიციები საანგარიშგებო პერიოდის (კვარტალის) ბოლოს, გაანგარიშებული ბაზელ III-ზე დაფუძნებული ჩარჩოს შესაბამისად. იმ შემთხვევებში, როცა საზედამხედველო ჩარჩო არ განსაზღვრავს რისკის მიხედვით შეწონილ რისკის პოზიციებს და მიემართება პირდაპირ კაპიტალის ხარჯებს, ბანკებმა უნდა მიუთითონ რისკის მიხედვით შეწონილი რისკის პოზიციების გამოთვლილი ოდენობა (კაპიტალის ხარჯი გაყონ 10.5%-ზე)</t>
  </si>
  <si>
    <t>(1.1.1) სტრიქონი - მნიშვნელოვანი ინვესტიციები (ბანკის სააქციო კაპიტალის 10%–ზე მეტი) არაკონსოლიდირებულ კომერციულ ბანკებში, სადაზღვევო ორგანიზაციებსა და სხვა ფინანსურ ინსტიტუტებში და გადავადებული საგადასახადო აქტივები, რომლებიც არ გამოიქვითა ძირითადი პირველადი კაპიტალიდან და იწონება 250%–ით (მუხლი 45, პუნქტი 3)</t>
  </si>
  <si>
    <t>(4) ის მნიშვნელოვანი ინვესტიციები (ბანკის სააქციო კაპიტალის 10%–ზე მეტი) არაკონსოლიდირებულ კომერციულ ბანკებში, სადაზღვევო ორგანიზაციებსა და სხვა ფინანსურ ინსტიტუტებში და გადავადებული საგადასახადო აქტივები, რომლებიც არ გამოიქვითა ძირითადი პირველადი კაპიტალიდან და იწონება 250%–ით (მუხლი 45, პუნქტი 3)</t>
  </si>
  <si>
    <t>სტრიქონები:</t>
  </si>
  <si>
    <t>სტრიქონების თანმიმდევრობა მკაცრად მიჰყვება საზედამხედველო ანგარიშგების მიზნებისთვის გამოყენებული სტანდარტიზებული საბალანსო უწყისის ფორმატს.</t>
  </si>
  <si>
    <t>სვეტები:</t>
  </si>
  <si>
    <t xml:space="preserve">(a) სვეტში წარმოდგენილი ინფორმაცია უნდა ემთხვეოდეს RC ცხრილში აქტივების საანგარიშგებო პერიოდის ჯამურ ოდენობებს. </t>
  </si>
  <si>
    <t>(b) სვეტში წარმოდგენილი უნდა იყოს ელემენტების ოდენობები, რომლებზეც არ ვრცელდება კაპიტალის მოთხოვნა, ან რომლებიც დაქვითულია საზედამხედველო კაპიტალიდან კომერციული ბანკების კაპიტალის ადეკვატურობის მოთხოვნების შესახებ დებულების მე-7 მუხლის მიხედვით. აღნიშნულ სვეტში შევსებული ოდენობები უნდა ედრებოდეს საზედამხედველო კაპიტალის ცხრილში (Capital) ძირითადი პირველადი კაპიტალის, დამატებითი პირველადი კაპიტალის და მეორადი კაპიტალის შესაბამის საზედამხედველო კორექტირებებს (გარდა იმ კორექტირებებისა, რომლებიც არ ეხება აქტივებს).</t>
  </si>
  <si>
    <t>(c) სვეტში წარმოდგენილი უნდა იყოს ელემენტების ოდენობები, რომლებიც ექვემდებარება საკრედიტო რისკის მიხედვით შეწონვას კომერციული ბანკების კაპიტალის ადეკვატურობის მოთხოვნების შესახებ დებულების მე-4 თავის მიხედვით, გარდა LI 2 ცხრილის მე-4 პუნქტში მითითებული ბალანსგარეშე ელემენტებისა.</t>
  </si>
  <si>
    <t>1-ელ სტრიქონში (საკრედიტო რისკის მიხედვით შეწოვას დაქვემდებარებული საბალანსო ელემენტების ჯამური ღირებულება კორექტირებებამდე) წარმოდგენილი ინფორმაცია უნდა ემთხვეოდეს LI 1 ცხრილის "e" სვეტში წარმოდგენილ ჯამურ ოდენობას.</t>
  </si>
  <si>
    <t>2.1. სტრიქონი (საკრედიტო რისკით შეწონვას დაქვემდებარებული გარესაბალანსო ელემენტების ნომინალური ღირებულება (ცხრილი CR4)) მოიცავს იმ გარესაბალანსო ელემენტების ღირებულებას, რომლებიც ექვემდებარება საკრედიტო რისკის მიხედვით შეწონვას.</t>
  </si>
  <si>
    <t>2.2 სტრიქონი (კონტრაგენტთან დაკავშირებული 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 (ცხრილი CCR)) მოიცავს იმ ელემენტების ნომინალურ ღირებულებას, რომლებიც ექვემდებარება კონტრაგენტთან დაკავშირებული საკრედიტო რისკის მიხედვით შეწონვას კომერციული ბანკების კაპიტალის ადეკვატურობის მოთხოვნების შესახებ დებულების მე-16 თავის მიხედვით.</t>
  </si>
  <si>
    <t>მე-3 სტრიქონი (საკრედიტო რისკით შეწოვას დაქვემდებარებული საბალანსო და არა-საბალანსო ელემენტების ჯამური ღირებულება კორექტირებებამდე) მოიცავს (1)-დან (2.2)-მდე სტრიქონების ოდენობების ჯამს</t>
  </si>
  <si>
    <t>მე-4 სტრიქონი (კაპიტალის ადეკვატურობის მიზნებისთვის გაუფასურებასთან დაკავშირებული საზედამხედველო კორექტირებების ეფექტი) მოიცავს საერთო რეზერვთან (და სხვა რეზერვთან) დაკავშირებულ კორექტირებებს</t>
  </si>
  <si>
    <t>5.1 სტრიქონი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CR4)) მოიცავს გარესაბალანსო ელემენტის ნომინალური ღირებულების პროცენტულ შემცირების ეფექტს კაპიტალის ადეკვატურობის დებულების მე-10 მუხლის 1-ელ პუნქტში მითითებული შესაბამისი რისკის მიხედვით</t>
  </si>
  <si>
    <t xml:space="preserve">5.2 სტრიქონი (კონტრაგენტთან დაკავშირებული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CCR)) მოიცავს ინსტრუმენტის ნომინალური ღირებულების შემცირების ეფექტს კაპიტალის ადეკვატურობის დებულების 50-ე მუხლის მე-4 პუნქტის მიხედვით </t>
  </si>
  <si>
    <t>მე-6 სტრიქონი (სხვა კორექტირებების ეფექტი (ასეთის არსებობის შემთხვევაში)) მოიცავს ყველა სხვა აუცილებელ კორექტირებას, რაც საჭიროა საზედამხედველო მიზნებისთვის საკრედიტო რისკის მიხედვით შეწონვას დაქვემდებარებული რისკის პოზიციების მიღებისთვის (რაც მითითებულია მე-8 სტრიქონში)</t>
  </si>
  <si>
    <t>ცხრილში მოთხოვნილი ინფორმაცია შეესაბამება ბაზელ III-ის ჩარჩოზე დაფუძნებულ კაპიტალის ადეკვატურობის დებულებას.</t>
  </si>
  <si>
    <t>ამ ცხრილის მიზანია საბალანსო ელემენტებიდან გამოაჩინოს ის ნაწილები რომლების მონაწილეობას ღებულობენ საზედამხედველო კაპიტალის ფორმირებაში: მისი შემადგენელი კომპონენტების (მაგ. გაუნაწილებელი მოგება, სუბორდინირებული ვალი და ა.შ.) თუ დაქვითვების სახით (მაგ. გუდვილი, ინვესტიციები და ა.შ)</t>
  </si>
  <si>
    <t>მე-2 სვეტში (საბალანსო ღირებულება ინდივიდუალურ ფინანსურ ანგარიშგებებში ადგილობრივი ბუღალტრული აღრიცხვის სტანდარტების მიხედვით) უნდა შეივსოს პირველი სვეტის (სტანდარტიზებული საზედამხედველო ანგარიშგების საბალანსო ელემენტები) საბალანსო ელემენტების შესაბამისი ოდენობები.</t>
  </si>
  <si>
    <t>გარკვეულ შემთხვევებში, საჭირო იქნება საბალანსო ელემენტების განვრცობა, რათა მოხდეს იდენტიფიცირება ყველა იმ ელემენტისა, რომელიც მე-9 ცხრილშია (Capital) მოცემული.</t>
  </si>
  <si>
    <t>ზემოთ მოცემულ მაგალითში წარმოდგენილია განვრცობის შემთხვევაც. რაც უფრო კომპლექსურია ბანკის საზედამხედველო კაპიტალის შემადგენლობა (Capital ცხრილი), მით უფრო მეტი ელემენტების წარმოდგენის და განვრცობის საჭიროება არის CC2 ცხრილში. ყოველ ელემენტს უნდა მიენიჭოს  Capital-ის ცხრილის შესაბამის ელემენტთან კავშირი.</t>
  </si>
  <si>
    <t>კავშირი ცხრილებს შორის</t>
  </si>
  <si>
    <t>ა) CC2 ცხრილის საბალანსო უწყისის ელემენტების შესაბამისი ოდენობები გავრცობამდე უნდა ემთხვეოდეს LI 1 ცხრილის (a) სვეტის შესაბამის ოდენობებს</t>
  </si>
  <si>
    <t>ბ) CC2-ში ყოველი დამატებული ელემენტისთვის მინიჭებული უნდა იყოს Capital ცხრილის შესაბამისი ელემენტის მინიშნება</t>
  </si>
  <si>
    <t>გ) CC2 ცხრილის მიზნებისთვის, განვრცობა არ ნიშნავს აუცილებლად ჩაშლას. შესაბამისად, არ არის სავალდებულო, რომ ახალი (განვრცობილი) ელემენტების ჯამი ედრებოდეს შესაბამისი საბალანსო მუხლის შესაბამის ოდენობას.</t>
  </si>
  <si>
    <t>I</t>
  </si>
  <si>
    <t>მონაცემები ივსება ანგარიშგების თარიღისთვის, ამასთან, ყველა მაჩვენებელი წარმოდგენილ უნდა იქნას ლარში ანგარიშგების თარიღისათვის არსებული სებ-ის ოფიციალური გაცვლითი კურსით</t>
  </si>
  <si>
    <t>II</t>
  </si>
  <si>
    <t>კორპორატიულ, მცირე და საშუალო, მიკრო და საცალო სეგმენტებად სესხების დაყოფა უნდა მოხდეს ბანკში არსებული მეთოდოლოგიის მიხედვით</t>
  </si>
  <si>
    <t>III</t>
  </si>
  <si>
    <t>კორპორატიული და მცირე და საშუალო მსესხებლების შემთხვევაში სასესხო დავალიანების ნაშთი უნდა აისახოს იმ სექტორში (3-დან 29-მდე ველები), საიდანაც მას გააჩნია ძირითადი ბიზნეს შემოსავლები, რითიც დაგეგმილია ვალდებულების მომსახურება (დაფარვის წყაროს მიხედვით)</t>
  </si>
  <si>
    <t>IV</t>
  </si>
  <si>
    <t>საცალო პროდუქტების შემთხვევაში სასესხო დავალიანების ნაშთი უნდა აისახოს შესაბამის პროდუქტში მიზნობრიობის მიხედვით (30-დან 38-მდე ველები)</t>
  </si>
  <si>
    <t>V</t>
  </si>
  <si>
    <t>მიკრო სეგმენტის სესხები უნდა აისახოს მხოლოდ 38-ე და 39-ე ველებში. მიკრო სეგმენტის სესხები არ უნდა აღირიცხოს ბიზნეს სეგმენტებსა და საცალო პროდუქტებში. ამასთან, ამ სეგმენტში სესხების აღრიცხვა უნდა მოხდეს არა სესხის მიზნობრიობის, არამედ მსესხებლის შემოსავლის წყაროს მიხედვით.</t>
  </si>
  <si>
    <t>სტრიქონები</t>
  </si>
  <si>
    <t>სესხი, სავალო ფასიანი ქაღალდი და სხვა მოთხოვნები კომერციული ბანკის მიმართ (არ შედის რეპო ოპერაციების ფარგლებში გაცემული სესხები)</t>
  </si>
  <si>
    <t>სახელმწიფოს კონტროლს დაქვემდებარებული საწარმოები და ორგანიზაციები</t>
  </si>
  <si>
    <t>სესხები გაცემული ოქროსა და სხვა ძვირფასი ლითონების უზრუნველყოფით</t>
  </si>
  <si>
    <t xml:space="preserve">     ლომბარდული სესხები საცალო</t>
  </si>
  <si>
    <t>სამომხმარებლო მიზნობრიობით გაცემული ლომბარდული სესხების პორტფელი</t>
  </si>
  <si>
    <t xml:space="preserve">     ლომბარდული სესხები საბითუმო</t>
  </si>
  <si>
    <t>ბიზნეს საქმიანობისთვის გაცემული ლომბარდული სესხების პორტფელი</t>
  </si>
  <si>
    <t>უძრავი ქონების დეველოპმენტი (უძრავი ქონების რეალიზაცია ან/და მშენებლობა, რეალიზაცია)</t>
  </si>
  <si>
    <t>უძრავი ქონების გაქირავება</t>
  </si>
  <si>
    <t>სამშენებლო და სარემონტო კომპანიები, ასევე გზების, პარკებისა და სარეკრეაციო ზონების მშენებლობა -  განვითარებაში მონაწილე კომპანიები (რომლებიც არ არიან დაკავშირებული დეველოპერებთან ან დეველოპერულ საქმიანობასთან)</t>
  </si>
  <si>
    <t>სამშენებლო მასალების მოპოვება, წარმოება, იმპორტი, ექსპორტი, ვაჭრობა (საცალო და საბითუმო)</t>
  </si>
  <si>
    <t>სამომხმარებლო საქონლით ვაჭრობა</t>
  </si>
  <si>
    <t>დისტრიბუცია, საბითუმო და საცალო ვაჭრობა, ექსპორტი და იმპორტი: საკვები პროდუქტები, წყალი, ალკოჰოლური და არაალკოჰოლური სასმელები, ხორბლეული და მარცვლეული პროდუქტები, თევზეული, ხორცისა და რძის პროდუქტები, სარეცხი და ჰიგიენური საშუალებები, სხვა სამომხმარებლო საქონელი</t>
  </si>
  <si>
    <t>წარმოება: საკვები პროდუქტები, წყალი, ალკოჰოლური და არაალკოჰოლური სასმელები, წისქვილკომბინატები, ხორცისა და რძის პროდუქტები, სარეცხი და ჰიგიენური საშუალებები, სხვა სამომხმარებლო საქონელი</t>
  </si>
  <si>
    <t>ავეჯი, ელექტრო ტექნიკა, კომპიუტერული ტექნიკა, ციფრული ტექნიკა და სხვა</t>
  </si>
  <si>
    <t>ფეხსაცმლის, ტანსაცმლისა და ტექსტილის წარმოება და ვაჭრობა</t>
  </si>
  <si>
    <t>საბითუმო ვაჭრობა, საცალო ვაჭრობა, ექსპორტი და იმპორტი:  ფეხსაცმელი, ტანსაცმელი, ტექსტილის ნაწარმი და სხვა</t>
  </si>
  <si>
    <t>საბითუმო ვაჭრობა, საცალო ვაჭრობა, ექსპორტი და იმპორტი:   სხვა  პროდუქცია რომელიც არ არის წარმოდგენილი ზემოთ აღნიშნულ სექტორებში</t>
  </si>
  <si>
    <t>სხვა საწარმოები, რომელიც არ არის  წარმოდგენილი ზემოთ აღნიშნულ სექტორებში</t>
  </si>
  <si>
    <t>სასტუმროების მენეჯმენტი და ტურისტული კომპანიები</t>
  </si>
  <si>
    <t>რესტორნები, ბარები, კაფეები, სწრაფი კვების ობიექტები და სხვა</t>
  </si>
  <si>
    <t>ავტომობილების იმპორტიორები</t>
  </si>
  <si>
    <t>დისტრიბუცია, აფთიაქები და სააფთიაქო ქსელები, წამლების წარმოება</t>
  </si>
  <si>
    <t>სატელეფონო კომპანიები, ინტერნეტ პროვაიდერები, სატელევიზიო მაუწყებლობა, საკაბელო ტელევიზიები და სხვა</t>
  </si>
  <si>
    <t>ავტომობილების შეკეთება და მომსახურება, რეკლამა, ელექტრონული და ბეჭდვითი პრესა, სტამბა, გამომცემლობა,  ტრანსპორტი, ლოჯისტიკა, სილამაზის სალონი, გართობა, საბაჟო ტერმინალები, განათლება, საინფორმაციო ცენტრები, საშუამავლო მომსახურეობა და სხვა</t>
  </si>
  <si>
    <t>ფერმერები და აგრო სექტორის მომსახურე კომპანიები: მეფრინველეობის ფაბრიკები, მსხვილფეხა და წვრილფეხა საქონლის ფერმები, თევზის რეწვა, მეტყევეობა, მარცვლეული კულტურების მოყვანა,  მეფუტკრეობა, ჩაისა და სხვა სუბტროპიკული კულტურების პლანტაციები და სხვა ფერმერული მეურნეობები (გარდა მიკრო-აგრო სეგმენტისა იხ. 38.1 პუნქტი)</t>
  </si>
  <si>
    <t>სხვა (ჯართის ბიზნესის ჩათვლით)</t>
  </si>
  <si>
    <t>ჯართის ბიზნესი, ყველა სახის სერვისი, ვაჭრობა, თუ წარმოება  რომელიც არ არის წარმოდგენილი ზემოთ აღნიშნულ სექტორებში</t>
  </si>
  <si>
    <t>ყველა მსესხებელი, რომელთა შემოსავლები ძირითადად მიღებულია ექსპორტიდან. სესხები ექსპორტიორ ფირმებზე ჯამურად უნდა აღირიცხოს 28-ე ველში, თუმცა ეს სესხები ასევე უნდა აღირიცხოს ზემოთ წარმოდგენილ  სექტორებშიც</t>
  </si>
  <si>
    <t xml:space="preserve">მოიცავს 30-დან 38–მდე არსებულ  პროდუქტებს </t>
  </si>
  <si>
    <t>ავტომანქანის უზრუნველყოფით გაცემული სესხები</t>
  </si>
  <si>
    <t>სამომხმარებლო სესხები</t>
  </si>
  <si>
    <t>სამომხმარებლო მიზნობრიობით გაცემული სესხები</t>
  </si>
  <si>
    <t xml:space="preserve">        უძრავი ქონებით უზრუნველყოფილი</t>
  </si>
  <si>
    <t>უძრავი ქონებით უზრუნველყოფილი სამომხმარებლო სესხები</t>
  </si>
  <si>
    <t>31.1.1</t>
  </si>
  <si>
    <t xml:space="preserve">        უძრავი ქონებით არაუზრუნველყოფილი</t>
  </si>
  <si>
    <t>უძრავი ქონებით არაუზრუნველყოფილი სამომხმარებლო სესხები</t>
  </si>
  <si>
    <t>31.2.1</t>
  </si>
  <si>
    <t>სწრაფი სესხები (Pay Day Loans)</t>
  </si>
  <si>
    <t>საყოფაცხოვრებო ნივთების და ტექნიკის შეძენის მიზნობრიობით გაცემული სესხები</t>
  </si>
  <si>
    <t>სადებეტო ანგარიშზე არსებული სანქცირებული უარყოფითი ლიმიტი, რომელიც განისაზღვრება კლიენტის შემოსავლის მიხედვით</t>
  </si>
  <si>
    <t>ბარათზე დაშვებული რევოლვირებადი საკრედიტო ლიმიტი</t>
  </si>
  <si>
    <t xml:space="preserve">      დამთავრებული უძრავი ქონება და მიწა</t>
  </si>
  <si>
    <t>დამთავრებული უძრავი ქონების და მიწის შეძენის მიზნობრიობით გაცემული უძრავი ქონებით უზრუნველყოფილი სესხები</t>
  </si>
  <si>
    <t>37.1.1</t>
  </si>
  <si>
    <t>37.2.1</t>
  </si>
  <si>
    <t>მიკრო</t>
  </si>
  <si>
    <t>მცირე ზომის სესხები, რომლის გაცემისას გაითვალისწინება ბიზნესიდან მიღებული შემოსავლები</t>
  </si>
  <si>
    <t xml:space="preserve">      მიკრო აგრო</t>
  </si>
  <si>
    <t>მცირე ზომის სესხები, რომლის გაცემისას გაითვალისწინება აგრო საქმიანობიდან მიღებული შემოსავლები</t>
  </si>
  <si>
    <t>38.1.1</t>
  </si>
  <si>
    <t xml:space="preserve">      მიკრო სხვა (აგროს გარდა)</t>
  </si>
  <si>
    <t>მცირე ზომის სესხები, რომლის გაცემისას გაითვალისწინება ბიზნესიდან მიღებული შემოსავლები და რომელიც არ არის დაკავშირებული აგრო საქმიანობასთან</t>
  </si>
  <si>
    <t>38.2.1</t>
  </si>
  <si>
    <t>მოიცავს კორპორატიულ, მცირე და საშუალო, მიკრო და საცალო სესხებს</t>
  </si>
  <si>
    <t>&lt;500.000 ლარი</t>
  </si>
  <si>
    <t xml:space="preserve">ლიმიტებად ჩაშლილი კორპორატიული სესხები. ლიმიტი უნდა განისაზღვროს მსესხებლის მიმდინარე ჯამური სასესხო დავალიანების მიხედვით
</t>
  </si>
  <si>
    <t>500.000-3.000.000 ლარი</t>
  </si>
  <si>
    <t>3.000.000-5.000.000 ლარი</t>
  </si>
  <si>
    <t>5.000.000-10.000.000 ლარი</t>
  </si>
  <si>
    <t>10.000.000-30.000.000 ლარი</t>
  </si>
  <si>
    <t>&gt;30.000.000 ლარი</t>
  </si>
  <si>
    <t>&lt;300.000 ლარი</t>
  </si>
  <si>
    <t xml:space="preserve">ლიმიტებად ჩაშლილი მცირე და საშუალო სესხები. ლიმიტი უნდა განისაზღვროს მსესხებლის მიმდინარე ჯამური სასესხო დავალიანების მიხედვით
</t>
  </si>
  <si>
    <t>300.000-500.000 ლარი</t>
  </si>
  <si>
    <t>500.000-1.000.000 ლარი</t>
  </si>
  <si>
    <t>1.000.000-2.000.000 ლარი</t>
  </si>
  <si>
    <t>2.000.000-3.000.000 ლარი</t>
  </si>
  <si>
    <t>&gt;3.000.000-5.000.000 ლარი</t>
  </si>
  <si>
    <t>&gt;5.000.000 ლარი</t>
  </si>
  <si>
    <t>მოიცავს საცალო პროდუქტებს და საცალო ლომბარდს</t>
  </si>
  <si>
    <t>&lt;10.000 ლარი</t>
  </si>
  <si>
    <t xml:space="preserve">ლიმიტებად ჩაშლილი საცალო სესხები. ლიმიტი უნდა განისაზღვროს მსესხებლის მიმდინარე ჯამური სასესხო დავალიანების მიხედვით
</t>
  </si>
  <si>
    <t>10.000-20.000 ლარი</t>
  </si>
  <si>
    <t>20.000-50.000 ლარი</t>
  </si>
  <si>
    <t>50.000-100.000 ლარი</t>
  </si>
  <si>
    <t>100.000-500.000 ლარი</t>
  </si>
  <si>
    <t>&gt;500.000 ლარი</t>
  </si>
  <si>
    <t xml:space="preserve">ლიმიტებად ჩაშლილი მიკრო სესხები. ლიმიტი უნდა განისაზღვროს მსესხებლის მიმდინარე ჯამური სასესხო დავალიანების მიხედვით
</t>
  </si>
  <si>
    <t>&gt;100.000 ლარი</t>
  </si>
  <si>
    <t>სვეტები</t>
  </si>
  <si>
    <t>ა. სესხის ნაშთი</t>
  </si>
  <si>
    <t>სესხების პორტფელის მიმდინარე ნაშთი</t>
  </si>
  <si>
    <t xml:space="preserve">ბ. სესხების რაოდენობა </t>
  </si>
  <si>
    <t>პორტფელში არსებული სესხების რაოდენობა. თუ სესხის თანხის ნახევარი ან მეტი უზრუნველყოფილია, ის მიეკუთვნება უზრუნველყოფილი სესხების კატეგორიას</t>
  </si>
  <si>
    <t xml:space="preserve">გ. მსესხებლების რაოდენობა </t>
  </si>
  <si>
    <t>პორტფელში არსებული მსესხებლების უნიკალური რაოდენობა. თუ სესხის თანხის ნახევარი ან მეტი უზრუნველყოფილია, ის მიეკუთვნება უზრუნველყოფილი სესხების კატეგორიას</t>
  </si>
  <si>
    <t xml:space="preserve">დ. ფულადი სახსრებით უზრუნველყოფილი სესხები </t>
  </si>
  <si>
    <t>ფულადი სახსრებით უზრუნველყოფილი სესხების პორტფელის მიმდინარე ნაშთი. ნაწილობრივი უზრუნველყოფის შემთხვევაში უნდა ჩაიწეროს მხოლოდ სესხის ის ნაწილი, რომელიც სრულად არის უზრუნველყოფილი და დანარჩენი გადავიდეს შესაბამის კატეგორიაში</t>
  </si>
  <si>
    <t xml:space="preserve">ე. უძრავი ქონებით უზრუნველყოფილი სესხები </t>
  </si>
  <si>
    <t>უძრავი ქონებით უზრუნველყოფილი სესხების პორტფელის მიმდინარე ნაშთი. ნაწილობრივი უზრუნველყოფის შემთხვევაში უნდა ჩაიწეროს მხოლოდ სესხის ის ნაწილი, რომელიც სრულად არის უზრუნველყოფილი და დანარჩენი გადავიდეს შესაბამის კატეგორიაში</t>
  </si>
  <si>
    <t>ვ. სახელფასო პროექტის ფარგლებში გაცემული სესხები</t>
  </si>
  <si>
    <t>სახელფასო პროექტის ფარგლებში გაცემული სესხების პორტფელის მიმდინარე ნაშთი</t>
  </si>
  <si>
    <t>ი. სესხის რეზერვი 2%/10%/30%/50%/100%</t>
  </si>
  <si>
    <t>პორტფელის ჯამური რეზერვის თანხა</t>
  </si>
  <si>
    <t>კ. სესხის რეზერვი - დამატებითი</t>
  </si>
  <si>
    <t>ბანკის ან სებ–ის მიერ შექმნილი დამატებითი რეზერვის თანხა</t>
  </si>
  <si>
    <t>ლ. სესხის რეზერვი სულ</t>
  </si>
  <si>
    <t xml:space="preserve">პორტფელის ჯამური რეზერვი ("ი" და "კ" ველების ჯამი) </t>
  </si>
  <si>
    <t>მ. თვის შიგნით გაცემები</t>
  </si>
  <si>
    <t>თვის შიგნით გაცემული სესხების მოცულობა</t>
  </si>
  <si>
    <t>ნ. თვის შიგნით დაფარვები</t>
  </si>
  <si>
    <t>თვის შიგნით დაფარული სესხების მოცულობა</t>
  </si>
  <si>
    <t>ო.ა. მათ შორის: არსებული სესხის ძირის გადაფარვა</t>
  </si>
  <si>
    <t>თვის შიგნით გაცემების ის ნაწილი რომლითაც მოხდა  არსებული სესხების გადაფარვა</t>
  </si>
  <si>
    <t>ო.ბ. მათ შორის: პროცენტის, ჯარიმისა და სხვა ვალდებულებების გადაფარვა</t>
  </si>
  <si>
    <t>თვის შიგნით გაცემების ის ნაწილი რომლითაც მოხდა  არსებული პროცენტის, ჯარიმისა და სხვა ვალდებულებების გადაფარვა</t>
  </si>
  <si>
    <t>პ. დარიცხული მისაღები პროცენტები (ბალანსით)</t>
  </si>
  <si>
    <t>პორტფელზე დარიცხული პროცენტის ჯამური მისაღები თანხა (ბალანსით)</t>
  </si>
  <si>
    <t>ჟ. დარიცხული მისაღები ჯარიმები (ბალანსით)</t>
  </si>
  <si>
    <t>პორტფელზე დარიცხული ჯარიმების ჯამური მისაღები თანხა (ბალანსით)</t>
  </si>
  <si>
    <t>რ. არსებული სესხების ნაშთზე ჩამოწერილი პროცენტების გარესაბალანსო ნაშთი</t>
  </si>
  <si>
    <t>ს. არსებული სესხების ნაშთზე ჩამოწერილი ჯარიმების გარესაბალანსო ნაშთი</t>
  </si>
  <si>
    <t>ტ. საშუალო შეწონილი საპროცენტო განაკვეთი (სესხის ნაშთზე)</t>
  </si>
  <si>
    <t>სესხის ნაშთის მიხედვით გადათვლილი საშუალო შეწონილი საპროცენტო განაკვეთი</t>
  </si>
  <si>
    <t>უ. საშუალო შეწონილი საპროცენტო განაკვეთი (თვის შიგნით გაცემულ სესხებზე)</t>
  </si>
  <si>
    <t>თვის შიგნით გაცემული სესხების ნაშთის მიხედვით გადათვლილი საშუალო შეწონილი საპროცენტო განაკვეთი</t>
  </si>
  <si>
    <t>ფ. საშუალო შეწონილი საკონტრაქტო ვადიანობა (თვეებში)</t>
  </si>
  <si>
    <t>სესხების გაცემისას სასესხო ხელშეკრულებაში მითითებული თვეების რაოდენობა (პორტფელის საშუალო შეწონილი)</t>
  </si>
  <si>
    <t>ქ. საშუალო შეწონილი  ვადიანობა დარჩენილი ვადის მიხედვით (თვეებში)</t>
  </si>
  <si>
    <t>სესხების გრაფიკით განსაზღვრული ვადის ბოლომდე დარჩენილი თვეების რაოდენობა (პორტფელის საშუალო შეწონილი)</t>
  </si>
  <si>
    <t>ღ. ცვლადგანაკვეთიანი სესხების ნაშთი</t>
  </si>
  <si>
    <t>ცვლადგანაკვეთიანი სესხების ნაშთი</t>
  </si>
  <si>
    <t>12.1</t>
  </si>
  <si>
    <t>ა. სტანდარტული სესხები</t>
  </si>
  <si>
    <t>კომერციული ბანკების მიერ აქტივების კლასიფიკაციისა და შესაძლო დანაკარგების რეზერვების შექმნისა და გამოყენების წესში არსებული განმარტებების შესაბამისად</t>
  </si>
  <si>
    <t>12.2</t>
  </si>
  <si>
    <t>ბ. საყურადღებო სესხები</t>
  </si>
  <si>
    <t>12.3</t>
  </si>
  <si>
    <t>გ. არასტანდარტული სესხები</t>
  </si>
  <si>
    <t>12.4</t>
  </si>
  <si>
    <t>დ. საეჭვო სესხები</t>
  </si>
  <si>
    <t>12.5</t>
  </si>
  <si>
    <t>ე. უიმედო სესხები</t>
  </si>
  <si>
    <t>12.6</t>
  </si>
  <si>
    <t>ვ. წლის დასაწყისიდან ჩამოწერილი სესხები (კუმულატიური)</t>
  </si>
  <si>
    <t>წლის დასაწყისიდან ჩამოწერილი სესხები (კუმულატიური)</t>
  </si>
  <si>
    <t>12.7</t>
  </si>
  <si>
    <t>ზ. წლის დასაწყისიდან ჩამოწერილი სესხების ამოღება (კუმულატიური)</t>
  </si>
  <si>
    <t>წლის დასაწყისიდან ჩამოწერილი სესხების ამოღება (კუმულატიური), რომელშიც გაითვალისწინება სესხების ფულადი სახით ამოღება, მათ შორის დასაკუთრებული უძრავი ქონების რეალიზაცია (არ გაითვალისწინება თ. პუნქტში გათვალისწინებული სესხების ბალანსზე აღდგენა)</t>
  </si>
  <si>
    <t>12.8</t>
  </si>
  <si>
    <t>თ. ჩამოწერილი სესხების ბალანსზე აღდგენა წლის დასაწყისიდან (კუმულატიური)</t>
  </si>
  <si>
    <t>ჩამოწერილი სესხების ბალანსზე აღდგენა წლის დასაწყისიდან (კუმულატიური)</t>
  </si>
  <si>
    <t>12.9</t>
  </si>
  <si>
    <t>ი. 30 დღემდე ვადაგადაცილებული სესხები</t>
  </si>
  <si>
    <t xml:space="preserve">ვადაგადაცილებული სესხი – სესხი, რომლის ძირითადი თანხის (მისი ნაწილის) ან პროცენტის განვადებით გათვალისწინებული თანხის გადახდა არ მომხდარა  შეთანხმებული თარიღისათვის, რომელიც მოცემულია სესხთან დაკავშირებულ შესაბამის დოკუმენტაციაში.
ვადაგადაცილებული სესხის მთლიანი ძირი. ანუ, იმ შემთხვევაში თუ ვადაგადაცილებული სესხის ძირი არის 100 ლარი, ხოლო ვადაგაცილებული თანხა 10 ლარი, ამ მიზნებისათვის ვადაგადაცილებულ სესხად ჩაითვლება მთლიანი სესხის ძირი 100 ლარი, და არა ვადაგადაცილებული ნაწილი. </t>
  </si>
  <si>
    <t>12.10</t>
  </si>
  <si>
    <t>კ. 30-დან  90 დღემდე ვადაგადაცილებული სესხები</t>
  </si>
  <si>
    <t>12.11</t>
  </si>
  <si>
    <t>ლ. 90 და მეტი დღით ვადაგადაცილებული სესხები</t>
  </si>
  <si>
    <t>12.12</t>
  </si>
  <si>
    <t>მ. რესტრუქტურიზებული სესხების ნაშთი</t>
  </si>
  <si>
    <t>12.13</t>
  </si>
  <si>
    <t xml:space="preserve">ნ. რესტრუქტურიზებული სესხების რაოდენობა </t>
  </si>
  <si>
    <t>12.14</t>
  </si>
  <si>
    <t>ო. რეფინანსირებული სესხების ნაშთი</t>
  </si>
  <si>
    <t>12.15</t>
  </si>
  <si>
    <t>პ. რეფინანსირებული სესხების რაოდენობა</t>
  </si>
  <si>
    <t>12.16</t>
  </si>
  <si>
    <t>ჟ. თვის შიგნით რესტრუქტურიზებული სესხების ნაშთი</t>
  </si>
  <si>
    <t>12.17</t>
  </si>
  <si>
    <t xml:space="preserve">რ. თვის შიგნით რესტრუქტურიზებული სესხების რაოდენობა </t>
  </si>
  <si>
    <t>12.18</t>
  </si>
  <si>
    <t>ს. თვის შიგნით რეფინანსირებული სესხების ნაშთი</t>
  </si>
  <si>
    <t>12.19</t>
  </si>
  <si>
    <t>ტ. თვის შიგნით რეფინანსირებული სესხების რაოდენობა</t>
  </si>
  <si>
    <t>ზოგადი განმარტებები/მითითებები</t>
  </si>
  <si>
    <t>ფორმაში სესხის ნაშთები უნდა გადანაწილდეს PTI და LTVკოეფიციენტების და სახელფასო ზღვრების მიხედვით.</t>
  </si>
  <si>
    <t>13.2</t>
  </si>
  <si>
    <t>სესხის მომსახურების კოეფიციენტი (PTI)</t>
  </si>
  <si>
    <t>მსესხებლის, თანამსესხებლისა და მათი საოჯახო მეურნეობის ჯამური ყოველთვიური გადასახდელებისა და ყოველთვიური წმინდა შემოსავლების თანაფარდობა. ვალდებულებების ნაწილი (მთელი სისტემის დონეზე) უნდა განახლდეს ანგარიშგების თარიღისთვის, ხოლო შემოსავლის ნაწილში ბანკმა უნდა იხელმძღვანელოს მის ხელთ არსებული უახლესი მონაცემებით.</t>
  </si>
  <si>
    <t>13.3</t>
  </si>
  <si>
    <t>სესხის უზრუნველყოფის კოეფიციენტი (LTV)</t>
  </si>
  <si>
    <t>უძრავი ქონებით უზრუნველყოფილი სესხის და უძრავი ქონების სახით არსებული უზრუნველყოფის საშუალების საბაზრო ღირებულების თანაფარდობა. იმ შემთხვევაში, თუ არსებული უზრუნველყოფის ქვეშ ბანკს გაცემული აქვს რამდენიმე სესხი, სესხის უზრუნველყოფის კოეფიციენტი უნდა დაითვალოს ყველა ამ ვალდებულების გათვალისწინებით. იმ შემთხვევაში, თუ მსესხებლის სხვადასხვა სესხი უზრუნველყოფილია სხვადასხვა უძრავი ქონებით, სესხის უზრუნველყოფის კოეფიციენტი უნდა დაითვალოს ცალ–ცალკე. ხოლო იმ შემთხვევაში, თუ სესხზე არის რამდენიმე უზრუნველყოფა, რომელთაგან ნაწილი უზრუნველყოფს ასევე სხვა სესხს/სესხებს, სესხის უზრუნველყოფის კოეფიციენტის დათვლისას, უძრავი ქონების ის ნაწილი, რომელიც უზრუნველყოფს სხვადასხვა სესხებს, უნდა გადანაწილდეს შესაბამისი სესხების მიმდინარე ნაშთების პროპორციულად. ვალდებულებების ნაწილი (ბანკის დონეზე) უნდა განახლდეს ანგარიშგების თარიღისთვის, ხოლო უძრავი ქონების ღირებულების ნაწილში ბანკმა უნდა იხელმძღვანელოს ბოლო შეფასებით. თუ უზრუნველყოფა შეფასებულია უცხოურ ვალუტაში, ანგარიშგების თარიღისთვის ბანკმა უნდა გადაითვალოს უძრავი ქონების ღირებულება (ექვივალენტი  ლარში ანგარიშგების თარიღისთვის არსებული სებ–ის ოფიციალური კურსით).</t>
  </si>
  <si>
    <t>ფორმაში სესხის ნაშთები უნდა გადანაწილდეს კოეფიციენტების ზღვრების მიხედვით</t>
  </si>
  <si>
    <t>14.2</t>
  </si>
  <si>
    <t>მთლიანი აქტივები (Assets)</t>
  </si>
  <si>
    <t xml:space="preserve">რესურსი, რომელსაც საწარმო აკონტროლებს წარსულში მომხდარი მოვლენების შედეგად და რის საფუძველზეც საწარმო მომავალში მოელის ეკონომიკური სარგებლის მიღებას. </t>
  </si>
  <si>
    <t>14.3</t>
  </si>
  <si>
    <t>მთლიანი ვალდებულებები (Debt)</t>
  </si>
  <si>
    <t>საწარმოს სესხები, ფასიანი ქაღალდები, ფინანსური ლიზინგი, ფაქტორინგი და სხვა ვალდებულებები, კრედიტორული და მსგავსი მოთხოვნების გარდა. ვალდებულებებში ასევე გაითვალისწინება ბანკის მიერ მსესხებლისათვის დამტკიცებული და აუთვისებელი გარესაბალანსო ვალდებულებები, რომელთა ათვისება-გამოყენებაც ბანკის მხრიდან დამატებით სტანდარტული ტიპის განხილვასა და დამტკიცებას აღარ მოითხოვს, ასევე კრედიტის პირდაპირი შემცვლელი ტიპის გარესაბალანსო ვალდებულება, რომელიც ასახული არ არის ბალანსში წარმოდგენილ ვალდებულებებში.</t>
  </si>
  <si>
    <t>14.4</t>
  </si>
  <si>
    <t>საკუთარი კაპიტალი (Equity)</t>
  </si>
  <si>
    <t>საწარმოს აქტივების ის ნაწილი, რომელიც რჩება ყველა ვალდებულების გამოკლების შემდეგ.</t>
  </si>
  <si>
    <t>14.5</t>
  </si>
  <si>
    <t>საოპერაციო მოგება საპროცენტო ხარჯების, ცვეთა-ამორტიზაციისა და გადასახადების გადახდამდე (EBITDA)</t>
  </si>
  <si>
    <t xml:space="preserve">საწარმოს საანგარიშო, როგორც წესი, უახლესი თორმეტი თვის მოგება, საპროცენტო ხარჯების, ცვეთის, ამორტიზაციისა და საგადასახადო ვალდებულებების გათვალისწინების გარეშე. აღნიშნული მაჩვენებელი არ უნდა მოიცავდეს ერთჯერად და არაძირითადი ბიზნეს საქმიანობით წარმოშობილ შემოსავლებსა და ხარჯებს. </t>
  </si>
  <si>
    <t>14.6</t>
  </si>
  <si>
    <t>საოპერაციო მოგება საპროცენტო ხარჯების და გადასახადების გადახდამდე (EBIT)</t>
  </si>
  <si>
    <t>საწარმოს საანგარიშო, როგორც წესი უახლესი თორმეტი თვის მოგება, საპროცენტო ხარჯებისა და საგადასახადო ვალდებულებების გათვალისწინების გარეშე. აღნიშნული მაჩვენებელი არ უნდა მოიცავდეს ერთჯერად და არაძირითადი ბიზნეს საქმიანობით წარმოშობილ შემოსავლებსა და ხარჯებს. აღნიშნული მაჩვენებელის გაანგარიშებისას გათვალისწინებულ უნდა იყოს სამართლიანი მოცულობის ცვეთა-ამორტიზაციის ხარჯები, რომელთა განსაზღვრის მიზნებისათვის გათვალისწინება სხვადასხვა მნიშვნელოვანი საკითხები, მათ შორის: რამდენად კაპიტალტევადია მსესხებლის საქმიანობის სექტორი, როგორია აქტივების მიმდინარე მდგომარეობა, როგორ ზეგავლენას ახდენს ტექნოლოგიური პროგრესი აქტივებზე და სხვა.</t>
  </si>
  <si>
    <t>14.7</t>
  </si>
  <si>
    <t>საპროცენტო ხარჯები (Interest Expenses)</t>
  </si>
  <si>
    <t xml:space="preserve">საწარმოს საანგარიშო, როგორც წესი უახლესი თორმეტი თვის მანძილზე, სხვისი კუთვნილი ფულადი სახსრების ან/და მათი ექვივალენტების გამოყენების სანაცვლოდ გაწეული და სხვის მიმართ წარმოშობილი ვალდებულებების შედეგად წარმოქმნილი ხარჯი, რომელიც გამოითვლება ეფექტური საპროცენტო განაკვეთის მეშვეობით, რაც წარმოადგენს ისეთ განაკვეთს, რომელიც ზუსტად ადისკონტირებს მომავალში გადასახდელ სავარაუდო ფულად სახსრებს ფინანსური ინსტრუმენტის მოსალოდნელი მომსახურების ვადის (ან სადაც შესაძლებელია უფრო მოკლე ვადის) განმავლობაში მის საბალანსო ღირებულებამდე. საპროცენტო ხარჯის გამოთვლისას გასათვალისწინებელია არსებითობის პრინციპი ფინანსური ანგარიშგების საერთაშორისო სტანდარტების მიხედვით. </t>
  </si>
  <si>
    <t>მათ შორის: ზღვრული დაქვითვის მეთოდს დაქვემდებარებული რისკის პოზიციები, რომლებიც არ იქვითება კაპიტალიდან (რომლებიც იწონება 250%-ში)</t>
  </si>
  <si>
    <t>ცხრილი N</t>
  </si>
  <si>
    <t>ცხრილი 1</t>
  </si>
  <si>
    <t>ცხრილი 2</t>
  </si>
  <si>
    <t>ცხრილი 3</t>
  </si>
  <si>
    <t>ცხრილი 4</t>
  </si>
  <si>
    <t>ცხრილი 5</t>
  </si>
  <si>
    <t>ცხრილი 6</t>
  </si>
  <si>
    <t>ცხრილი 7</t>
  </si>
  <si>
    <t>ცხრილი 8</t>
  </si>
  <si>
    <t>ცხრილი 9</t>
  </si>
  <si>
    <t>ცხრილი 10</t>
  </si>
  <si>
    <t>ცხრილი 11</t>
  </si>
  <si>
    <t>ცხრილი 12</t>
  </si>
  <si>
    <t>ცხრილი 13</t>
  </si>
  <si>
    <t>ცხრილი 15</t>
  </si>
  <si>
    <t>სადაზღვევო, სალიზინგო და საინვესტიციო კომპანიები, საკრედიტო კავშირები, მიკროსაფინანსო ორგანიზაციები, საპენსიო სქემები, ფულადი გზავნილების განმახორციელებელი პირები და  სხვა საფინანსო ორგანიზაციები. (ამ სექტორში არ შედის კომერციულ ბანკებზე გაცემული სესხები, რეპო ოპერაციების ფარგლებში გაცემული სესხები</t>
  </si>
  <si>
    <t>სამთო–მომპოვებელი საწარმოები (გარდა სამშენებლო მასალისა), მეტალურგია, მანქანათმშენებლობა, ჩარხთმშენებლობა, და სხვა მძიმე მრეწველობა</t>
  </si>
  <si>
    <t>ბენზინგასამართ სადგურებსა და ბენზინის იმპორტიორებზე და ექსპორტიორებზე გაცემული სესხები</t>
  </si>
  <si>
    <t xml:space="preserve">ბენზინის დისტრიბუცია, წარმოება, იმპორტი და ექსპორტი </t>
  </si>
  <si>
    <r>
      <t>დისტრიბუცია, წარმოება, იმპორტი და ექსპორტი, გაზის და ელექტრო ენერგიის, ასევე ყველა კომპანია რომელიც  ჩართული ენერგეტიკის სექტორში (</t>
    </r>
    <r>
      <rPr>
        <b/>
        <sz val="8"/>
        <rFont val="Sylfaen"/>
        <family val="1"/>
      </rPr>
      <t>გარდა მე–19 პუნქტისა</t>
    </r>
    <r>
      <rPr>
        <sz val="8"/>
        <rFont val="Sylfaen"/>
        <family val="1"/>
      </rPr>
      <t>)</t>
    </r>
  </si>
  <si>
    <t>საავადმყოფოების, კლინიკების და სხვა გამაჯანსაღებელი კომპლექსები</t>
  </si>
  <si>
    <t>მოცემული სესხების ნაშთზე იმ  პროცენტების გარესაბალანსო ნაშთი, რომელიც არ ერიცხება ბალანსზე ან ბალანსიდან ჩამოიწერა გარესაბალანსო ანგარიშზე, და შესაბამისად აღნიშნული პროცენტები ასახვას პოვებს შესაბამის იმ თვის გარესაბალანსო ანგარიშზე</t>
  </si>
  <si>
    <t>მოცემული სესხების ნაშთზე იმ  ჯარიმების გარესაბალანსო ნაშთი, რომელიც არ ირიცხება ბალანსზე ან ბალანსიდან ჩამოიწერა გარესაბალანსო ანგარიშზე, და შესაბამისად აღნიშნული ჯარიმები ასახვას პოვებს შესაბამის იმ თვის გარესაბალანსო ანგარიშზე</t>
  </si>
  <si>
    <t>რისკის მიხედვით შეწონილი რისკის პოზიციები (ბაზელ I-ზე დაფუძნებული ჩარჩოს მიხედვით)</t>
  </si>
  <si>
    <t>თუ კონკრეტული ცხრილების მიზნებისათვის სხვაგვარად არ არის განსაზღვრული, მონაცემები წარმოდგენილ უნდა იქნას ლარში ანგარიშგების თარიღისათვის არსებული სებ-ის ოფიციალური გაცვლითი კურსით</t>
  </si>
  <si>
    <t>(6)-(24) სტრიქონების შესაბამისი მონაცემები უნდა გამოისახოს პროცენტულად.</t>
  </si>
  <si>
    <t>(5), (9) და (10) სტრიქონებში შესავსები მონაცემები გაუქმდება ბაზელ I-ზე დაფუძნებული კაპიტალის ადეკვატურობის მოთხოვნების გაუქმების შესაბამისად 2018 წლის 1-ლი იანვრიდან.</t>
  </si>
  <si>
    <t>(11)-(24) სტრიქონების შესაბამისი კოეფიციენტების დათვლისას ბანკებმა უნდა იხელმძღვანელონ შემდეგი განმარტებებით (შეესაბამება "პილარ 3-ის ფარგლებში ინფორმაციის გამჟღავნების წესის" ტერმინთა განმარტებებს):</t>
  </si>
  <si>
    <t>განმარტებები გვერდისთვის 1. Key Ratios, ცხრილი 1</t>
  </si>
  <si>
    <t>განმარტებები გვერდისთვის 4. off-balance, ცხრილი 4</t>
  </si>
  <si>
    <t>მე-7 სტრიქონში უნდა ჩაიწეროს ბანკის ბალანსზე მიმდინარე საანგარიშგებო პერიოდში აუღიარებელი საკრედიტო მოთხოვნების (ძირი თანხა, მისაღები პროცენტი და მისაღები ჯარიმა) ჯამური ოდენობა. ტიპებისა და პერიოდების ჭრილში საკრედიტო მოთხოვნების ჯამი უნდა მიეთითოს 7.1-დან 7.4 სტრიქონის ჩათვლით შესაბამის ველში</t>
  </si>
  <si>
    <t>განმარტებები გვერდისთვის 5. RWA, ცხრილი 5</t>
  </si>
  <si>
    <t>განმარტებები გვერდისთვის 6. Administrators-Shareholders, ცხრილი 6</t>
  </si>
  <si>
    <t>ცხრილის მიზნებისათვის ბანკებმა უნდა იხელმძღვანელონ ბენეფიციარი მესაკუთრის კანონმდებლობით გათვალისწინებული განმარტებით: პირი, რომელიც კანონის ან გარიგების საფუძველზე იღებს ფულად ან სხვა სახის სარგებელს და ამ სარგებლის სხვა პირისთვის გადაცემის ვალდებულება არ გააჩნია</t>
  </si>
  <si>
    <t>განმარტებები გვერდისთვის 7. LI1, ცხრილი 7</t>
  </si>
  <si>
    <t>განმარტებები გვერდისთვის 8. LI2, ცხრილი 8</t>
  </si>
  <si>
    <t>განმარტებები გვერდისთვის 9. Capital, ცხრილი 9</t>
  </si>
  <si>
    <t>განმარტებები გვერდისთვის 10. CC2, ცხრილი 10</t>
  </si>
  <si>
    <t>განმარტებები გვერდისთვის 2. RC, 3. PL, ცხრილები 2 და 3</t>
  </si>
  <si>
    <t>განმარტებები გვერდებისთვის  "16. CR-General"; "17. CR-Quality"; "18. CR-PTI,LTV"; "19. CR (ratios)", ცხრილები 16-19</t>
  </si>
  <si>
    <t>განმარტებები გვერდისათვის "16. CR-General", ცხრილი 16</t>
  </si>
  <si>
    <t>განმარტებები გვერდისათვის "17. CR-Quality", ცხრილი 17</t>
  </si>
  <si>
    <t>განმარტებები გვერდისათვის "18. CR-PTI,LTV", ცხრილი 18</t>
  </si>
  <si>
    <t>განმარტებები გვერდისათვის "19. CR (ratios)", ცხრილი 19</t>
  </si>
  <si>
    <t>საბალანსე ელემენტების ჯამური ნომინალური ღირებულება საკრედიტო რისკის მიხედვით შეწონვის მიზნებისთვის კორექტირებებამდე</t>
  </si>
  <si>
    <t>საბალანსო და არასაბალანსო ელემენტების ჯამური ნომინალური ღირებულება საკრედიტო რისკის მიხედვით შეწონვის მიზნებისთვის კორექტირებებამდე</t>
  </si>
  <si>
    <t>2.1. სტრიქონი (საკრედიტო რისკით შეწონვას დაქვემდებარებული გარესაბალანსო ელემენტების ნომინალური ღირებულება (ცხრილი CRME)) მოიცავს იმ გარესაბალანსო ელემენტების ღირებულებას, რომლებიც ექვემდებარება საკრედიტო რისკის მიხედვით შეწონვას.</t>
  </si>
  <si>
    <t>5.1 სტრიქონი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CRME)) მოიცავს გარესაბალანსო ელემენტის ნომინალური ღირებულების პროცენტულ შემცირების ეფექტს კაპიტალის ადეკვატურობის დებულების მე-10 მუხლის 1-ელ პუნქტში მითითებული შესაბამისი რისკის მიხედვით</t>
  </si>
  <si>
    <t>ა) CC2 ცხრილის საბალანსო უწყისის ელემენტების შესაბამისი ოდენობები გავრცობამდე უნდა ემთხვეოდეს RC ცხრილის საანგარიშგებო პერიოდის ჯამურ ოდენობებს</t>
  </si>
  <si>
    <t>მოცემულ მაგალითში წარმოდგენილია განვრცობის შემთხვევაც: მე-9, მე-10 და 21-ე მუხლების ქვემოთ დამატებულია ამ მუხლების შემადგენელი ნაწილები (9.1, 9.2, 9.3, 10.1 და 21.1), რომლებიც მონაწილეობას იღებს საზედამხედველო კაპიტალის გამოანგარიშებაში (Capital-ის ცხრილში). რაც უფრო კომპლექსურია ბანკის საზედამხედველო კაპიტალის შემადგენლობა (Capital ცხრილი), მით უფრო მეტი ელემენტების წარმოდგენის და განვრცობის საჭიროება არის CC2 ცხრილში. ყოველ ელემენტს უნდა მიენიჭოს  Capital-ის ცხრილის შესაბამის ელემენტთან კავშირი.</t>
  </si>
  <si>
    <t>მე-8 სტრიქონში უნდა მიეთითოს შეუქცევადი საოპერაციო იჯარის ფარგლებში ბანკის მიერ გადასახდელი თანხების ჯამური ოდენობა, რაც უნდა ედრებოდეს 8.1-დან 8.7 სტრიქონის ჩათვლით ველების ჯამს. შეუქცევადი საოპერაციო იჯარის ფარგლებში ბანკის მიერ გადასახდელი თანხების ჯამური ოდენობა მითითებული პერიოდების ჭრილში უნდა ჩაიწეროს 8.1-დან 8.7 სტრიქონის ჩათვლით შესაბამის ველში. ამასთან 8.1 სტრიქონში უნდა ჩაიწეროს საოპერაციო იჯარის ფარგლებში მხოლოდ მომავალი 12 თვის განმავლობაში გადასახდელი თანხების ჯამი. შეუქცევადი იჯარის ("non-cancellable lease") განმარტებისთვის იხელმღვანელეთ ფინანსური ანგარიშგების საერთაშორისო სტანდატებით (კერძოდ ბასს 17-ით).</t>
  </si>
  <si>
    <t>ცხრილი 9 (Capital), N10</t>
  </si>
  <si>
    <t>ცხრილებს შორის კავშირის მითითებისთვის გამოიყენება ველი "კავშირი Capital-ის ცხრილთან", სადაც თითოეული განვრცობილი მუხლის შემთხვევაში უნდა მიეთითოს Capital-ის ცხრილის შესაბამისი მუხლი. მოცემულ მაგალითში 10.1 ჩამატებული მუხლის გასწვრივ Capital-ის ცხრილთან კავშირის ველში მითითებულია კავშირი ("ცხრილი 9 (Capital), N 10"), რაც მიუთითებს, რომ CC2 ცხრილის 10.1 ჩამატებული მუხლი რომელიც არის CC2 ცხრილის მე-10 საბალანსო მუხლის შემადგენელი ნაწილი შეესაბამება Capital-ის ცხრილში არსებულ მე-10 მუხლს, რაც წარმოადგენს არამატერიალური აქტივების დაქვითვას ძირითადი პირველადი კაპიტალიდან.</t>
  </si>
  <si>
    <t xml:space="preserve">             გადამხდელუნარიანობის ანალიზის გარეშე</t>
  </si>
  <si>
    <t>გადამხდელუნარიანობის ანალიზის გარეშე გაცემული უძრავი ქონებით არაუზრუნველყოფილი სამომხმარებლო სესხები</t>
  </si>
  <si>
    <t xml:space="preserve">გადამხდელუნარიანობის ანალიზის გარეშე გაცემული მცირე ზომის, მოკლევადიანი სამომხმარებლო სესხები ყოველთვიური შენატანის გარეშე, რომელზეც ხდება საკომისიოს გადახდა. ვადა განისაზღვრება ერთი პერიოდით. (ე.წ. Pay Day Loans)
</t>
  </si>
  <si>
    <t>გადამხდელუნარიანობის ანალიზის გარეშე, დამთავრებული უძრავი ქონების და მიწის შეძენის მიზნობრიობით გაცემული უძრავი ქონებით უზრუნველყოფილი სესხები</t>
  </si>
  <si>
    <t>გადამხდელუნარიანობის ანალიზის გარეშე არსებული მცირე ზომის სესხები, რომლის გაცემისას გაითვალისწინება აგრო საქმიანობიდან მიღებული შემოსავლები</t>
  </si>
  <si>
    <t>გადამხდელუნარიანობის ანალიზის გარეშე არსებული მცირე ზომის სესხები, რომლის გაცემისას გაითვალისწინება ბიზნესიდან მიღებული შემოსავლები და რომელიც არ არის დაკავშირებული აგრო საქმიანობასთან</t>
  </si>
  <si>
    <t xml:space="preserve">ზ. უზრუნველყოფილი, გადამხდელუნარიანობის ანალიზის გარეშე გაცემული სესხები  </t>
  </si>
  <si>
    <t>გადამხდელუნარიანობის ანალიზის გარეშე გაცემული უძრავი ქონებით უზრუნველყოფილი სესხების პორტფელის მიმდინარე ნაშთი</t>
  </si>
  <si>
    <t xml:space="preserve">თ. არაუზრუნველყოფილი, გადამხდელუნარიანობის ანალიზის გარეშე გაცემული სესხები  </t>
  </si>
  <si>
    <t>გადამხდელუნარიანობის ანალიზის გარეშე გაცემული უძრავი ქონებით არაუზრუნველყოფილი სესხების პორტფელის მიმდინარე ნაშთი</t>
  </si>
  <si>
    <t>გადამხდელუნარიანობის ანალიზის გარეშე გაცემული უძრავი ქონებით უზრუნველყოფილი სამომხმარებლო სესხები. გადამხდელუნარიანობის ანალიზი გულისხმობს, სესხის გაცემაზე გადაწყვეტილების მიღებისას, ბანკის მიერ მსესხებლის/თანამსესხებლის, როგორც ვალდებულებების, ასევე შემოსავლების დოკუმენტალურად დადასტურებას.</t>
  </si>
  <si>
    <t>36</t>
  </si>
  <si>
    <t>36.1.1</t>
  </si>
  <si>
    <t>36.2.1</t>
  </si>
  <si>
    <t>36.3.1</t>
  </si>
  <si>
    <t>36.4</t>
  </si>
  <si>
    <t>36.4.1</t>
  </si>
  <si>
    <t>38.1.2</t>
  </si>
  <si>
    <t>38.1.3</t>
  </si>
  <si>
    <t>38.1.4</t>
  </si>
  <si>
    <t>38.1.5</t>
  </si>
  <si>
    <t>38.1.6</t>
  </si>
  <si>
    <t>38.2.2</t>
  </si>
  <si>
    <t>38.2.3</t>
  </si>
  <si>
    <t>38.2.4</t>
  </si>
  <si>
    <t>38.2.5</t>
  </si>
  <si>
    <t>38.2.6</t>
  </si>
  <si>
    <t>38.2.7</t>
  </si>
  <si>
    <t>38.3.1</t>
  </si>
  <si>
    <t>38.3.2</t>
  </si>
  <si>
    <t>38.3.3</t>
  </si>
  <si>
    <t>38.3.4</t>
  </si>
  <si>
    <t>38.3.5</t>
  </si>
  <si>
    <t>38.3.6</t>
  </si>
  <si>
    <t>38.4.1</t>
  </si>
  <si>
    <t>38.4.2</t>
  </si>
  <si>
    <t>38.4.3</t>
  </si>
  <si>
    <t>38.4.4</t>
  </si>
  <si>
    <t>38.4.5</t>
  </si>
  <si>
    <t>უძრავი ქონების შეძენა/მშენებლობა/რემონტის მიზნობრიობით გაცემული უძრავი ქონებით უზრუნველყოფილი სესხები. 36.1-36.4 ველების ჯამი</t>
  </si>
  <si>
    <t>მშენებლობის პროცესში მყოფი უძრავი ქონების შეძენის ან მშენებლობის მიზნობრიობით გაცემული უძრავი ქონებით და ფულადი სახსრებით უზრუნველყოფილი სესხები</t>
  </si>
  <si>
    <t>გადამხდელუნარიანობის ანალიზის გარეშე, მშენებლობის პროცესში მყოფი უძრავი ქონების შეძენის ან მშენებლობის მიზნობრიობით გაცემული უძრავი ქონებით ან/და ფულადი სახსრებით უზრუნველყოფილი სესხები</t>
  </si>
  <si>
    <t>მშენებლობის პროცესში მყოფი უძრავი ქონების შეძენის ან მშენებლობის მიზნობრიობით გაცემული სესხები (უძრავი ქონებით და ფულადი სახსრებით უზრუნველყოფილი სესხების გარდა)</t>
  </si>
  <si>
    <t>გადამხდელუნარიანობის ანალიზის გარეშე, მშენებლობის პროცესში მყოფი უძრავი ქონების შეძენის ან მშენებლობის მიზნობრიობით გაცემული სესხები (უძრავი ქონებით და ფულადი სახსრებით უზრუნველყოფილი სესხების გარდა)</t>
  </si>
  <si>
    <t>რემონტის მიზნობრიობით გაცემული უძრავი ქონებით უზრუნველყოფილი სესხები</t>
  </si>
  <si>
    <t>გადამხდელუნარიანობის ანალიზის გარეშე, რემონტის მიზნობრიობით გაცემული უძრავი ქონებით უზრუნველყოფილი სესხები</t>
  </si>
  <si>
    <t>ო. თვის შიგნით გაცემების ის ნაწილი, რომლითაც მოხდა  არსებული ვალდებულებების გადაფარვა</t>
  </si>
  <si>
    <t xml:space="preserve">("ო.ა" და "ო.ბ" ველების ჯამი) </t>
  </si>
  <si>
    <t xml:space="preserve">      მშენებლობა, მშენებლობის პროცესში მყოფი უძრავი ქონების შეძენა (უძრავი ქონებით და დეპოზიტით უზრუნველყოფილი)</t>
  </si>
  <si>
    <t xml:space="preserve">     მშენებლობა, მშენებლობის პროცესში მყოფი უძრავი ქონების შეძენა (უძრავი ქონებით და დეპოზიტით უზრუნველყოფილის გარდა)</t>
  </si>
  <si>
    <t>საბალანსო</t>
  </si>
  <si>
    <t>გარესაბალანსო</t>
  </si>
  <si>
    <t>m</t>
  </si>
  <si>
    <t>n</t>
  </si>
  <si>
    <t>o</t>
  </si>
  <si>
    <t>p</t>
  </si>
  <si>
    <t>q</t>
  </si>
  <si>
    <t xml:space="preserve">                                                                                                                                           რისკის წონები
აქტივების კლასები</t>
  </si>
  <si>
    <t>კომერციული ბანკების, რეგიონული მთავრობებისა და ადგილობრივი თვითმმართველობების, საჯარო დაწესებულებებისა და მრავალმხრივი განვითარების ბანკების მიერ გამოშვებული სავალო ფასიანი ქაღალდები</t>
  </si>
  <si>
    <t>საბალანსო ელემენტები - რისკის პოზიციების ღირებულება</t>
  </si>
  <si>
    <t xml:space="preserve">გარესაბალანსო ელემენტები კონვერსიის ფაქტორის გათვალისწინებით </t>
  </si>
  <si>
    <t>რისკის მიხედვით შეწონილი აქტივების სიმკვრივე* f=e/(a+c)</t>
  </si>
  <si>
    <t>გარესაბალანსო ელემენტები ნომინალური ღირებულება</t>
  </si>
  <si>
    <t>სულ გარესაბალანსო ელემენტების საკრედიტო მიტიგაცია</t>
  </si>
  <si>
    <t>სულ საბალანსო ელემენტების საკრედიტო მიტიგაცია</t>
  </si>
  <si>
    <t>საკრედიტო რისკის მიხედვით შეწონილი რისკის პოზიციები 
(საბალანსო და კრედიტ კონვერსიის ფაქტორის გათვალისწინებით გარესაბალანსო ელემენტები)</t>
  </si>
  <si>
    <t>საკრედიტო რისკის მიტიგაცია 
(საბალანსო და გარესაბალანსო ელემენტები)</t>
  </si>
  <si>
    <t>სტანდარტიზებული მიდგომა - საკრედიტო რისკის მიტიგაცია</t>
  </si>
  <si>
    <t>სტანდარტიზებული მიდგომა - საკრედიტო რისკის მიტიგაციის ეფექტი</t>
  </si>
  <si>
    <r>
      <t>(T-1) სვეტი - რისკის მიხედვით შეწონილი აქტივები</t>
    </r>
    <r>
      <rPr>
        <b/>
        <sz val="8"/>
        <rFont val="Sylfaen"/>
        <family val="1"/>
      </rPr>
      <t xml:space="preserve"> მიტიგაციის ეფექტის გათვალისწინებით</t>
    </r>
    <r>
      <rPr>
        <sz val="8"/>
        <rFont val="Sylfaen"/>
        <family val="1"/>
      </rPr>
      <t xml:space="preserve"> საანგარიშგებო კვარტლის წინა კვარტლის ბოლოს.</t>
    </r>
  </si>
  <si>
    <r>
      <t>(T) სვეტი - რისკის მიხედვით შეწონილი აქტივები</t>
    </r>
    <r>
      <rPr>
        <b/>
        <sz val="8"/>
        <rFont val="Sylfaen"/>
        <family val="1"/>
      </rPr>
      <t xml:space="preserve"> მიტიგაციის ეფექტის გათვალისწინებით</t>
    </r>
    <r>
      <rPr>
        <sz val="8"/>
        <rFont val="Sylfaen"/>
        <family val="1"/>
      </rPr>
      <t xml:space="preserve"> საანგარიშგებო პერიოდის (კვარტლის) ბოლოს, გაანგარიშებული ბაზელ III-ზე დაფუძნებული ჩარჩოს შესაბამისად. </t>
    </r>
  </si>
  <si>
    <t xml:space="preserve">ცხრილის A-P სვეტებში უნდა ჩაიწეროს რისკის პოზიციების ღირებულება შესაბამის რისკის წონაზე გადამრავლებამდე. გარესაბალანსო ელემენტებისთვის რისკის პოზიციის ღირებულება წარმოადგენს ნომინალური ღირებულების კრედიტ კონვერსიის ფაქტორზე ნამრავლს. </t>
  </si>
  <si>
    <t>Q სვეტში "საკრედიტო რისკის მიხედვით შეწონილი რისკის პოზიციები საკრედიტო რისკის მიტიგაციამდე" ჯამდება შესაბამის რისკის წონებზე გამრავლებული საბალანსო და გარესაბალანსო რისკის პოზიციები;</t>
  </si>
  <si>
    <t>განმარტებები გვერდისთვის "11. CRWA", ცხრილი 11</t>
  </si>
  <si>
    <t>განმარტებები გვერდისთვის "12. CRM", ცხრილი 12</t>
  </si>
  <si>
    <t>C-S სვეტებში (ექსელის ნუმერაციით) ჯამურად უნდა აისახოს როგორც საბალანსო, ისევე გარესაბალანსო ელემენტების საკრედიტო რისკის მიტიგაცია</t>
  </si>
  <si>
    <t>T სვეტში (ექსელის ნუმერაციით) უნდა ჩაიწეროს ჯამურად საბალანსო ელემენტების საკრედიტო რისკის მიტიგაცია</t>
  </si>
  <si>
    <t>U სვეტში (ექსელის ნუმერაციით) უნდა ჩაიწეროს ჯამურად გარესაბალანსო ელემენტების საკრედიტო რისკის მიტიგაცია</t>
  </si>
  <si>
    <t>V სვეტში (ექსელის ნუმერაციით) უნდა ჩაიწეროს ჯამურად  საკრედიტო რისკის მიტიგაცია როგორც საბალანსო, ისევე გარესაბალანსო ელემენტებისთვის</t>
  </si>
  <si>
    <t>განმარტებები გვერდისთვის "13. CRME", ცხრილი 13</t>
  </si>
  <si>
    <t xml:space="preserve">გარესაბალანსო ელემენტები </t>
  </si>
  <si>
    <t>ცხრილის A სვეტში აისახება საბალანსო ელემენტების რისკის პოზიციების ღირებულება, შესაბამისი კორექტირებების გათვალისწინებით, საკრედიტო რისკის მიხედვით შეწონვამდე;</t>
  </si>
  <si>
    <t>ცხრილის B სვეტში აისახება გარესაბალანსო ელემენტების ნომინალური ღირებულება, კრედიტ კონვერსიის ფაქტორზე გადამრავლებამდე;</t>
  </si>
  <si>
    <t>ცხრილის C სვეტში აისახება გარესაბალანსო ელემენტების რისკის პოზიციის ღირებულება, კრედიტ კონვერსიის ფაქტორზე გამრავლების შემდეგ, საკრედიტო რისკის მიხედვით შეწონვამდე;</t>
  </si>
  <si>
    <t>ცხრილის F სვეტში გამოითვლება რისკის მიხედვით შეწონილი აქტივების სიმკვრივე ფორმულით:  F=E(A+C). სიმკვრივე უნდა გამოისახოს პროცენტულად</t>
  </si>
  <si>
    <t>განმარტებები გვერდისთვის 15. CCR, ცხრილი 15</t>
  </si>
  <si>
    <t>რისკის მიხედვით შეწონილი აქტივები საკრედიტო რისკის მიტიგაციამდე</t>
  </si>
  <si>
    <t>რისკის მიხედვით შეწონილი აქტივები საკრედიტო რისკის მიტიგაციის ეფექტის გათვალისწინებით</t>
  </si>
  <si>
    <t>F სვეტი მოიცავს:
კომერციული ბანკების მიერ გამოშვებული სავალო ფასიანი ქაღალდები, რომლის საკრედიტო ხარისხი სებ–ის მიერ დადგენილი კომერციული ბანკების მიმართ რისკის პოზიციების შეწონვის წესით შეესაბამება მე-3 ან უკეთეს ბიჯს;
რეგიონული მთავრობებისა და ადგილობრივი თვითმმართველობების მიერ გამოშვებული სავალო ფასიანი ქაღალდები გარდა იმ ფასიანი ქაღალდებისა, რომლებიც განიხილება იმ ცენტრალური მთავრობის მიმართ რისკის პოზიციად, რომლის იურისდიქციაშიც ისინი დაარსდნენ;
მრავალმხრივი განვითარების ბანკების მიერ გამოშვებული სავალო ფასიანი ქაღალდები გარდა იმ ფასიანი ქაღალდებისა, რომელთაც ენიჭებათ 0% რისკის წონა</t>
  </si>
  <si>
    <t>E სვეტი მოიცავს:
ცენტრალური მთავრობებისა და ცენტრალური ბანკების მიერ გამოშვებული სავალო ფასიანი ქაღალდები, რომლის საკრედიტო ხარისხი სებ–ის მიერ დადგენილი ცენტრალური მთავრობებისა და ცენტრალური ბანკების მიმართ რისკის პოზიციების შეწონვის წესით შეესაბამება მე–4 ან უკეთეს ბიჯს; 
რეგიონული მთავრობებისა და ადგილობრივი თვითმმართველობების მიერ გამოშვებული სავალო ფასიანი ქაღალდები, რომლებიც შეიწონება იმ ცენტრალური მთავრობის მიმართ რისკის პოზიციების ანალოგიურად, რომლის იურისდიქციაშიც ისინი დაარსდნენ; 
საჯარო დაწესებულებების მიერ გამოშვებული სავალო ფასიანი ქაღალდები, რომლებიც შეიწონება ცენტრალური მთავრობის მიმართ რისკის პოზიციების ანალოგიურად;
მრავალმხრივი განვითარების ბანკების მიერ გამოშვებული სავალო ფასიანი ქაღალდები, რომელთაც ენიჭებათ 0% რისკის წონა;
საერთაშორისო ორგანიზაციების მიერ გამოშვებული სავალო ფასიანი ქაღალდები, რომელთაც ენიჭებათ 0% რისკის წონა.</t>
  </si>
  <si>
    <t>(c) სვეტში წარმოდგენილი უნდა იყოს ელემენტების საბალანსო ღირებულებები, რომლებიც ექვემდებარება საკრედიტო რისკის მიხედვით შეწონვას კომერციული ბანკების კაპიტალის ადეკვატურობის მოთხოვნების შესახებ დებულების მე-4 თავის მიხედვით, გარდა LI 2 ცხრილის მე-4 პუნქტში მითითებული ბალანსგარეშე ელემენტებისა.</t>
  </si>
  <si>
    <t>პირობითი და სახელშეკრულებო ვალდებულებები</t>
  </si>
  <si>
    <t xml:space="preserve">          სავალუტო კურსთან დაკავშირებული კონტრაქტების (გარდა ოფციონებისა) ფარგლებში მისაღები თანხები</t>
  </si>
  <si>
    <t>საკრედიტო რისკის მიხედვით შეწონვას დაქვემდებარებული საბალანსო ელემენტების ჯამური ღირებულება კორექტირებებამდე</t>
  </si>
  <si>
    <t>მათ შორის გარესაბალანსო ელემენტების საერთო რეზერვი</t>
  </si>
  <si>
    <t>6.2.1</t>
  </si>
  <si>
    <t>მათ შორის სესხების შესაძლო დანაკარგების საერთო რეზერვი</t>
  </si>
  <si>
    <t xml:space="preserve">(a) სვეტში წარმოდგენილი ინფორმაცია უნდა ემთხვეოდეს RC ცხრილში აქტივების საანგარიშგებო პერიოდის ჯამურ ბალანსო ღირებულებებს. </t>
  </si>
  <si>
    <t>ბანკის დირექტორატი ადასტურებს მოცემულ პილარ 3-ის ანგარიშგებაში ასახული ყველა მონაცემისა და ინფორმაციის უტყუარობასა და სიზუსტეს. ანგარიშგება მომზადებულია სამეთვალყურეო საბჭოსთან შეთანხმებული შიდა კონტროლის პროცესების სრული დაცვით, წინამდებარე ანგარიშგება აკმაყოფილებს საქართველოს ეროვნული ბანკის პრეზიდენტის 2017 წლის აპრილის N92/04 ბრძანებით დამტკიცებული "კომერციული ბანკების მიერ პილარ 3-ის ფარგლებში ინფორმაციის გამჟღავნების  წესის" მოთხოვნებსა და საქართველოს ეროვნული ბანკის მიერ დადგენილ სხვა წესებსა და ნორმებს.</t>
  </si>
  <si>
    <t>მაღალი ხარისხის ლიკვიდური აქტივები</t>
  </si>
  <si>
    <t>გადინება</t>
  </si>
  <si>
    <t>ფიზიკური პირების დეპოზიტები</t>
  </si>
  <si>
    <t>არაუზრუნველყოფილი საბითუმო დაფინანსება</t>
  </si>
  <si>
    <t>უზრუნველყოფილი დაფინანსება</t>
  </si>
  <si>
    <t>ბალანსგარეშე ვალდებულებები და წარმოებული ფინანსური ინსტრუმენტების წმინდა მოკლე პოზიცია</t>
  </si>
  <si>
    <t>სხვა საკონტრაქტო გადინება, რომელიც დაკავშირებულია დამტკიცებული გაცემული სესხების ათვისებასთან 30 დღიან პერიოდში და არ შედის ზემოაღნიშნულ კატეგორიებში</t>
  </si>
  <si>
    <t>სხვა გადინება</t>
  </si>
  <si>
    <t>ფულის მთლიანი გადინება</t>
  </si>
  <si>
    <t>შემოდინება</t>
  </si>
  <si>
    <t>უკურეპო ოპერაციები და ფასიანი ქაღალდების სესხება</t>
  </si>
  <si>
    <t>სხვა შემოდინება კონტრაგენტებიდან</t>
  </si>
  <si>
    <t>ფულის სხვა შემოდინება</t>
  </si>
  <si>
    <t>ფულის მთლიანი შემოდინება</t>
  </si>
  <si>
    <t>მთლიანი თანხა სებ-ის მეთოდოლოგიით (ლიმიტების გათვალისწინებით)</t>
  </si>
  <si>
    <t>მთლიანი თანხა ბაზელის მეთოდოლოგიით (ლიმიტების გათვალისწინებით)</t>
  </si>
  <si>
    <t>ფულის წმინდა გადინება</t>
  </si>
  <si>
    <t>ლიკვიდობის გადაფარვის კოეფიციენტი (%)</t>
  </si>
  <si>
    <t>მაღალი ხარისხის ლიკვიდური აქტივები (სულ)</t>
  </si>
  <si>
    <t>ფულის წმინდა გადინება (სულ)</t>
  </si>
  <si>
    <t>სხვა საკონტრაქტო გადინება</t>
  </si>
  <si>
    <t>სხვა გადინება გარდა ზემოაღნიშნულ კატეგორიებში შემავალი მუხლებისა</t>
  </si>
  <si>
    <t>განმარტებები გვერდისათვის " .LCR", ცხრილი 14</t>
  </si>
  <si>
    <t>ფიზიკური პირების დეპოზიტები რომელიც LCR-ის მიზნებისთვის შედის არაუზრუნველყოფილი დაფინანსების ჯგუფში A.1</t>
  </si>
  <si>
    <t>არაუზრუნველყოფილი დაფინანსება (A.1) გარდა ფიზიკური პირების დეპოზიტებისა</t>
  </si>
  <si>
    <t>LCR მიზნებისთვის არსებული ბალანსგარეშე ვალდებულებებისა (A4) და სხვა გადინებაში (A3) შემავალი წარმოებული ფინანსური ინსტრუმენტების წმინდა მოკლე პოზიციის ჯამი</t>
  </si>
  <si>
    <r>
      <t>ცხრილის D სვეტში აისახება საკრედიტო რისკის მიხედვით შეწონილი რისკის პოზიციები საკრედიტო რისკის მიტიგაციამდე, როგორც საბალანსო ისევე გარესაბალანსო (</t>
    </r>
    <r>
      <rPr>
        <b/>
        <i/>
        <u/>
        <sz val="8"/>
        <rFont val="Sylfaen"/>
        <family val="1"/>
      </rPr>
      <t>აღარ</t>
    </r>
    <r>
      <rPr>
        <b/>
        <sz val="8"/>
        <rFont val="Sylfaen"/>
        <family val="1"/>
      </rPr>
      <t xml:space="preserve"> </t>
    </r>
    <r>
      <rPr>
        <sz val="8"/>
        <rFont val="Sylfaen"/>
        <family val="1"/>
      </rPr>
      <t>ემატება სავალუტო კურსის ცვლილებით გამოწვეული საკრედიტო რისკის მიხედვით შეწონილი რისკის პოზიციები)</t>
    </r>
  </si>
  <si>
    <r>
      <t>ცხრილის E სვეტში აისახება საკრედიტო რისკის მიხედვით შეწონილი რისკის პოზიციები საკრედიტო რისკის მიტიგაციის გათვალისწინებით, როგორც საბალანსო ისევე გარესაბალანსო (</t>
    </r>
    <r>
      <rPr>
        <b/>
        <i/>
        <u/>
        <sz val="8"/>
        <rFont val="Sylfaen"/>
        <family val="1"/>
      </rPr>
      <t>აღარ</t>
    </r>
    <r>
      <rPr>
        <sz val="8"/>
        <rFont val="Sylfaen"/>
        <family val="1"/>
      </rPr>
      <t xml:space="preserve"> ემატება სავალუტო კურსის ცვლილებით გამოწვეული საკრედიტო რისკის მიხედვით შეწონილი რისკის პოზიციები</t>
    </r>
  </si>
  <si>
    <t>LCR მიზნებისთვის არსებული უზრუნველყოფილი დაფინანსება (A.2)</t>
  </si>
  <si>
    <t>ლიკვიდობის გადაფარვის კოეფიციენტი</t>
  </si>
  <si>
    <t>ცხრილი 14</t>
  </si>
  <si>
    <t xml:space="preserve">საკრედიტო რისკით შეწონვას დაქვემდებარებული საბალანსო ელემენტების ნომინალური ღირებულება </t>
  </si>
  <si>
    <t>* მნიშვნელოვანი ცვლილებები მიმდინარე და გასულ კვარტალს შორის გამოწვეულია რისკის მიხედვით შეწონილი რისკის პოზიციების დათვლის მეთოდოლოგიის ცვლილებით, კერძოდ "სავალუტო კურსის ცვლილებით გამოწვეული საკრედიტო რისკის მიხედვით შეწონილი რისკის პოზიციები" აღარ მონაწილეობს რისკის მიხედვით შეწონილი რისკის პოზიციების გაანგარიშებაში. აღნიშნული აისახა კაპიტალის ბუფერის მოთხოვნებში პილარ 2-ის ფარგლებში. იხ. ცვლილებების შესახებ ოფიციალური პრეს რელიზი შემდეგ ბმულზე: 
https://www.nbg.gov.ge/index.php?m=340&amp;newsid=3248</t>
  </si>
  <si>
    <t>LCR-ის მიზნებისთვის ფულის სხვა შემოდინებას (B.3) დამატებული "ბალანსგარეშე ვალდებულებები, შემოდინების ნაწილი" (B.4)</t>
  </si>
  <si>
    <t>*** სებ-ის მეთოდოლოგიით გაანგარიშებული კოეფიციენტები, რომელიც ბაზელის მეთოდოლოგიისგან განსხვავებით, უფრო მეტადაა კონცენტრირებული ლოკალურ რისკებზე.
იხილეთ ცხრილი 14. LCR. აღნიშნული წარმოადგენს კომერციული ბანკებისათვის სავალდებულოდ დასაცავ მოთხოვნას, ხოლო ბაზელის მეთოდოლოგიით დათვლილი მონაცემები წარმოდგენილია საილუსტრაციო მიზნებისათვის.</t>
  </si>
  <si>
    <t>ლიკვიდობის გადაფარვის კოეფიციენტი ***</t>
  </si>
  <si>
    <t xml:space="preserve">ბაზელ III-ზე დაფუძნებული ჩარჩოს მიხედვით </t>
  </si>
  <si>
    <r>
      <t xml:space="preserve">ძირითადი პირველადი კაპიტალის კოეფიციენტი ( </t>
    </r>
    <r>
      <rPr>
        <sz val="10"/>
        <rFont val="Calibri"/>
        <family val="2"/>
      </rPr>
      <t>≥</t>
    </r>
    <r>
      <rPr>
        <sz val="10"/>
        <rFont val="Calibri"/>
        <family val="2"/>
        <scheme val="minor"/>
      </rPr>
      <t xml:space="preserve"> 7.0 %)**</t>
    </r>
  </si>
  <si>
    <t xml:space="preserve">პირველადი კაპიტალის კოეფიციენტი ( ≥ 8.5 %)** </t>
  </si>
  <si>
    <t>საზედამხედველო კაპიტალის კოეფიციენტი ( ≥ 10.5 %)**</t>
  </si>
  <si>
    <t>**აღნიშნული გულისხმობს "კომერციული ბანკების კაპიტალის ადეკვატურობის მოთხოვნების შესახებ" დებულების მე-8 მუხლით განსაზღვრული მინიმალური მოთხოვნებისა (4.5%, 6% და 8%) და კაპიტალის კონსერვაციის ბუფერის (2.5%) ჯამურ მოთხოვნას</t>
  </si>
  <si>
    <t>ცხრილი 9.1</t>
  </si>
  <si>
    <t>კაპიტალის ადეკვატურობის მოთხოვნები</t>
  </si>
  <si>
    <t>მინიმალური მოთხოვნები</t>
  </si>
  <si>
    <t>კოეფიციენტი</t>
  </si>
  <si>
    <t>თანხა (ლარი)</t>
  </si>
  <si>
    <t>პილარ 1-ის მოთხოვნები</t>
  </si>
  <si>
    <t>1.1</t>
  </si>
  <si>
    <t>ძირითადი პირველადი კაპიტალის მინიმალური მოთხოვნა</t>
  </si>
  <si>
    <t>1.2</t>
  </si>
  <si>
    <t>პირველადი კაპიტალის მინიმალური მოთხოვნა</t>
  </si>
  <si>
    <t>≥6%</t>
  </si>
  <si>
    <t>1.3</t>
  </si>
  <si>
    <t>საზედამხედველო კაპიტალის მინიმალური მოთხოვნა</t>
  </si>
  <si>
    <t>≥8%</t>
  </si>
  <si>
    <t>2</t>
  </si>
  <si>
    <t>კომბინირებული ბუფერი</t>
  </si>
  <si>
    <t>2.1</t>
  </si>
  <si>
    <t>კაპიტალის კონსერვაციის ბუფერი</t>
  </si>
  <si>
    <t>≥2,5%</t>
  </si>
  <si>
    <t>2.2</t>
  </si>
  <si>
    <t>კონტრციკლური ბუფერი</t>
  </si>
  <si>
    <t>≥0%</t>
  </si>
  <si>
    <t>2.3</t>
  </si>
  <si>
    <t>სისტემური რისკის ბუფერი</t>
  </si>
  <si>
    <t>3</t>
  </si>
  <si>
    <t>პილარ 2-ის მოთხოვნა*</t>
  </si>
  <si>
    <t>არსებული მაჩვენებლები</t>
  </si>
  <si>
    <t>6</t>
  </si>
  <si>
    <r>
      <rPr>
        <sz val="10"/>
        <rFont val="Calibri"/>
        <family val="2"/>
      </rPr>
      <t>≥</t>
    </r>
    <r>
      <rPr>
        <sz val="10"/>
        <rFont val="Calibri"/>
        <family val="2"/>
        <scheme val="minor"/>
      </rPr>
      <t>4,5%</t>
    </r>
  </si>
  <si>
    <t>სავალუტო კურსის ცვლილებით გამოწვეული საკრედიტო რისკი *</t>
  </si>
  <si>
    <t>* აღნიშნული ველი ამოღებულია, რაც გამოწვეულია რისკის მიხედვით შეწონილი რისკის პოზიციების დათვლის მეთოდოლოგიის ცვლილებით, კერძოდ "სავალუტო კურსის ცვლილებით გამოწვეული საკრედიტო რისკის მიხედვით შეწონილი რისკის პოზიციები" აღარ მონაწილეობს რისკის მიხედვით შეწონილი რისკის პოზიციების გაანგარიშებაში. აღნიშნული აისახა კაპიტალის ბუფერის მოთხოვნებში პილარ 2-ის ფარგლებში. იხ. ცვლილებების შესახებ ოფიციალური პრეს რელიზი შემდეგ ბმულზე: 
https://www.nbg.gov.ge/index.php?m=340&amp;newsid=3248</t>
  </si>
  <si>
    <t>9.1</t>
  </si>
  <si>
    <t>3.1</t>
  </si>
  <si>
    <t>3.2</t>
  </si>
  <si>
    <t>3.3</t>
  </si>
  <si>
    <t>პილარ 2-ის მოთხოვნა ძირითად პირველად კაპიტალზე</t>
  </si>
  <si>
    <t>პილარ 2-ის მოთხოვნა პირველად კაპიტალზე</t>
  </si>
  <si>
    <t>პილარ 2-ის საზედამხედველო კაპიტალზე</t>
  </si>
  <si>
    <t>* სებ-ის მეთოდოლოგიით გაანგარიშებული კოეფიციენტები წარმოადგენს კომერციული ბანკებისათვის სავალდებულოდ დასაცავ მოთხოვნას, ხოლო ბაზელის მეთოდოლოგიით დათვლილი მონაცემები წარმოდგენილია საილუსტრაციო მიზნებისათვის.</t>
  </si>
  <si>
    <t>შეუწონავი მონაცემები (დღიური საშუალო**)</t>
  </si>
  <si>
    <t>სებ-ის მეთოდოლოგიით* შეწონილი მონაცემები (დღიური საშუალო**)</t>
  </si>
  <si>
    <t>ბაზელის მეთოდოლოგიით შეწონილი მონაცემები (დღიური საშუალო**)</t>
  </si>
  <si>
    <t>** დღიური საშუალოს ნაცვლად აღებულია პერიოდის ბოლო დღის მონაცემები.</t>
  </si>
  <si>
    <t>სს იშბანკი საქართველო</t>
  </si>
  <si>
    <t>მურათ ბილგიჩ</t>
  </si>
  <si>
    <t>ოზან გური</t>
  </si>
  <si>
    <t>www.isbank.ge</t>
  </si>
  <si>
    <t xml:space="preserve"> 3Q 2017</t>
  </si>
  <si>
    <t xml:space="preserve"> 2Q 2017</t>
  </si>
  <si>
    <t xml:space="preserve"> 1Q 2017</t>
  </si>
  <si>
    <t>4Q 2016</t>
  </si>
  <si>
    <t xml:space="preserve"> 4Q 2017</t>
  </si>
  <si>
    <t>რისკის მიხედვით შეწონილი რისკის პოზიციები (ბაზელ III-ზე დაფუძნებული ჩარჩოს მიხედვით) *</t>
  </si>
  <si>
    <t>აჰმეთ ნაჯი ნარშაფ</t>
  </si>
  <si>
    <t>ჯემ ქაიან</t>
  </si>
  <si>
    <t>იავუზ ერგინ</t>
  </si>
  <si>
    <t>ჯან იუჯელ</t>
  </si>
  <si>
    <t>ქემალ შაჰინ</t>
  </si>
  <si>
    <t>მეჰმეთ შენჯანი</t>
  </si>
  <si>
    <t>ოზან გურ</t>
  </si>
  <si>
    <t>მეჰმეთ იჰსან აქჰუნ</t>
  </si>
  <si>
    <t>თეიმურაზ პირმისაშვილი</t>
  </si>
  <si>
    <t>სს თურქეთის იშ ბანკი</t>
  </si>
  <si>
    <t>თურქეთის იშ ბანკის საპენსიო ფონდი</t>
  </si>
  <si>
    <t>თურქეთის რესპუბლიკური სახალხო პარტია</t>
  </si>
  <si>
    <t>ცხრილი 9 (Capital), N39</t>
  </si>
  <si>
    <t>ცხრილი 9 (Capital), N37</t>
  </si>
  <si>
    <t>ცხრილი 9 (Capital), N2</t>
  </si>
  <si>
    <t>ცხრილი 9 (Capital), N6</t>
  </si>
</sst>
</file>

<file path=xl/styles.xml><?xml version="1.0" encoding="utf-8"?>
<styleSheet xmlns="http://schemas.openxmlformats.org/spreadsheetml/2006/main" xmlns:mc="http://schemas.openxmlformats.org/markup-compatibility/2006" xmlns:x14ac="http://schemas.microsoft.com/office/spreadsheetml/2009/9/ac" mc:Ignorable="x14ac">
  <numFmts count="35">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_);_(* \(#,##0\);_(* &quot;-&quot;??_);_(@_)"/>
    <numFmt numFmtId="165" formatCode="0.0%"/>
    <numFmt numFmtId="166" formatCode="_-* #,##0.00_-;\-* #,##0.00_-;_-* &quot;-&quot;??_-;_-@_-"/>
    <numFmt numFmtId="167" formatCode="_(#,##0_);_(\(#,##0\);_(\ \-\ _);_(@_)"/>
    <numFmt numFmtId="168" formatCode="[$-409]dd\-mmm\-yy;@"/>
    <numFmt numFmtId="169" formatCode="[$-409]mmm\-yy;@"/>
    <numFmt numFmtId="170" formatCode="_ * #,##0.00_)&quot;F&quot;_ ;_ * \(#,##0.00\)&quot;F&quot;_ ;_ * &quot;-&quot;??_)&quot;F&quot;_ ;_ @_ "/>
    <numFmt numFmtId="171" formatCode="_(* #,##0.0_);_(* \(#,##0.00\);_(* &quot;-&quot;??_);_(@_)"/>
    <numFmt numFmtId="172" formatCode="General_)"/>
    <numFmt numFmtId="173" formatCode="0.000"/>
    <numFmt numFmtId="174" formatCode="&quot;fl&quot;#,##0_);\(&quot;fl&quot;#,##0\)"/>
    <numFmt numFmtId="175" formatCode="&quot;fl&quot;#,##0_);[Red]\(&quot;fl&quot;#,##0\)"/>
    <numFmt numFmtId="176" formatCode="&quot;fl&quot;#,##0.00_);\(&quot;fl&quot;#,##0.00\)"/>
    <numFmt numFmtId="177" formatCode="_-* #,##0.00_$_-;\-* #,##0.00_$_-;_-* &quot;-&quot;??_$_-;_-@_-"/>
    <numFmt numFmtId="178" formatCode="_-* #,##0.00\ _L_a_r_i_-;\-* #,##0.00\ _L_a_r_i_-;_-* &quot;-&quot;??\ _L_a_r_i_-;_-@_-"/>
    <numFmt numFmtId="179" formatCode="[$-409]d\-mmm\-yy;@"/>
    <numFmt numFmtId="180" formatCode="_-* #,##0.00\ _D_M_-;\-* #,##0.00\ _D_M_-;_-* &quot;-&quot;??\ _D_M_-;_-@_-"/>
    <numFmt numFmtId="181" formatCode="&quot;balance  &quot;[$-409]d\-mmm\-yy;@"/>
    <numFmt numFmtId="182" formatCode="mmmm\-yy"/>
    <numFmt numFmtId="183" formatCode="_-* #,##0_ð_._-;\-* #,##0_ð_._-;_-* &quot;-&quot;_ð_._-;_-@_-"/>
    <numFmt numFmtId="184" formatCode="_-* #,##0.00_ð_._-;\-* #,##0.00_ð_._-;_-* &quot;-&quot;??_ð_._-;_-@_-"/>
    <numFmt numFmtId="185" formatCode="&quot;See Note &quot;\ #"/>
    <numFmt numFmtId="186" formatCode="\60\4\7\:"/>
    <numFmt numFmtId="187" formatCode="&quot;p.&quot;#,##0.00;[Red]\-&quot;p.&quot;#,##0.00"/>
    <numFmt numFmtId="188" formatCode="0.00000"/>
    <numFmt numFmtId="189" formatCode="&quot;fl&quot;#,##0.00_);[Red]\(&quot;fl&quot;#,##0.00\)"/>
    <numFmt numFmtId="190" formatCode="_(&quot;fl&quot;* #,##0_);_(&quot;fl&quot;* \(#,##0\);_(&quot;fl&quot;* &quot;-&quot;_);_(@_)"/>
    <numFmt numFmtId="191" formatCode="&quot;Fr.&quot;\ #,##0;[Red]&quot;Fr.&quot;\ \-#,##0"/>
    <numFmt numFmtId="192" formatCode="_(&quot;¤&quot;* #,##0.00_);_(&quot;¤&quot;* \(#,##0.00\);_(&quot;¤&quot;* &quot;-&quot;??_);_(@_)"/>
    <numFmt numFmtId="193" formatCode="#,##0_ ;[Red]\-#,##0\ "/>
  </numFmts>
  <fonts count="119">
    <font>
      <sz val="11"/>
      <color theme="1"/>
      <name val="Calibri"/>
      <family val="2"/>
      <scheme val="minor"/>
    </font>
    <font>
      <sz val="11"/>
      <color theme="1"/>
      <name val="Calibri"/>
      <family val="2"/>
      <scheme val="minor"/>
    </font>
    <font>
      <sz val="10"/>
      <name val="Arial"/>
      <family val="2"/>
    </font>
    <font>
      <b/>
      <sz val="11"/>
      <color theme="1"/>
      <name val="Calibri"/>
      <family val="2"/>
      <scheme val="minor"/>
    </font>
    <font>
      <sz val="10"/>
      <color theme="1"/>
      <name val="Calibri"/>
      <family val="2"/>
      <scheme val="minor"/>
    </font>
    <font>
      <i/>
      <sz val="11"/>
      <color theme="1"/>
      <name val="Calibri"/>
      <family val="2"/>
      <scheme val="minor"/>
    </font>
    <font>
      <b/>
      <sz val="10"/>
      <color theme="1"/>
      <name val="Calibri"/>
      <family val="2"/>
      <scheme val="minor"/>
    </font>
    <font>
      <sz val="10"/>
      <name val="Calibri"/>
      <family val="2"/>
      <scheme val="minor"/>
    </font>
    <font>
      <sz val="10"/>
      <name val="Arial"/>
      <family val="2"/>
      <charset val="204"/>
    </font>
    <font>
      <sz val="10"/>
      <name val="Sylfaen"/>
      <family val="1"/>
    </font>
    <font>
      <b/>
      <sz val="10"/>
      <name val="Sylfaen"/>
      <family val="1"/>
    </font>
    <font>
      <u/>
      <sz val="10"/>
      <color indexed="12"/>
      <name val="Arial"/>
      <family val="2"/>
    </font>
    <font>
      <sz val="8"/>
      <color theme="1"/>
      <name val="Calibri"/>
      <family val="2"/>
      <scheme val="minor"/>
    </font>
    <font>
      <sz val="10"/>
      <name val="Geo_Arial"/>
      <family val="2"/>
    </font>
    <font>
      <i/>
      <sz val="10"/>
      <color theme="1"/>
      <name val="Calibri"/>
      <family val="2"/>
      <scheme val="minor"/>
    </font>
    <font>
      <b/>
      <sz val="10"/>
      <name val="Calibri"/>
      <family val="2"/>
      <scheme val="minor"/>
    </font>
    <font>
      <b/>
      <i/>
      <sz val="10"/>
      <name val="Calibri"/>
      <family val="2"/>
      <scheme val="minor"/>
    </font>
    <font>
      <sz val="10"/>
      <name val="Calibri"/>
      <family val="2"/>
    </font>
    <font>
      <sz val="10"/>
      <color rgb="FF333333"/>
      <name val="Sylfaen"/>
      <family val="1"/>
    </font>
    <font>
      <i/>
      <sz val="10"/>
      <name val="Sylfaen"/>
      <family val="1"/>
    </font>
    <font>
      <i/>
      <sz val="10"/>
      <color theme="1"/>
      <name val="Sylfaen"/>
      <family val="1"/>
    </font>
    <font>
      <sz val="10"/>
      <name val="Calibri"/>
      <family val="2"/>
      <charset val="204"/>
      <scheme val="minor"/>
    </font>
    <font>
      <b/>
      <sz val="10"/>
      <name val="Calibri"/>
      <family val="2"/>
      <charset val="204"/>
      <scheme val="minor"/>
    </font>
    <font>
      <sz val="10"/>
      <color theme="1"/>
      <name val="Segoe UI"/>
      <family val="2"/>
    </font>
    <font>
      <b/>
      <sz val="10"/>
      <color theme="1"/>
      <name val="Sylfaen"/>
      <family val="1"/>
    </font>
    <font>
      <sz val="10"/>
      <color theme="1"/>
      <name val="Sylfaen"/>
      <family val="1"/>
    </font>
    <font>
      <sz val="10"/>
      <color rgb="FFFF0000"/>
      <name val="Calibri"/>
      <family val="2"/>
      <scheme val="minor"/>
    </font>
    <font>
      <sz val="10"/>
      <name val="Helv"/>
    </font>
    <font>
      <sz val="10"/>
      <name val="MS Sans Serif"/>
      <family val="2"/>
    </font>
    <font>
      <sz val="11"/>
      <color indexed="8"/>
      <name val="Calibri"/>
      <family val="2"/>
    </font>
    <font>
      <sz val="10"/>
      <color indexed="8"/>
      <name val="Calibri"/>
      <family val="2"/>
    </font>
    <font>
      <sz val="11"/>
      <color indexed="9"/>
      <name val="Calibri"/>
      <family val="2"/>
    </font>
    <font>
      <sz val="10"/>
      <color theme="0"/>
      <name val="Calibri"/>
      <family val="2"/>
      <scheme val="minor"/>
    </font>
    <font>
      <sz val="10"/>
      <color indexed="9"/>
      <name val="Calibri"/>
      <family val="2"/>
    </font>
    <font>
      <sz val="11"/>
      <color indexed="20"/>
      <name val="Calibri"/>
      <family val="2"/>
    </font>
    <font>
      <sz val="10"/>
      <color rgb="FF9C0006"/>
      <name val="Calibri"/>
      <family val="2"/>
      <scheme val="minor"/>
    </font>
    <font>
      <sz val="10"/>
      <color indexed="20"/>
      <name val="Calibri"/>
      <family val="2"/>
    </font>
    <font>
      <sz val="8"/>
      <name val="Arial"/>
      <family val="2"/>
      <charset val="204"/>
    </font>
    <font>
      <sz val="8"/>
      <name val="Arial"/>
      <family val="2"/>
    </font>
    <font>
      <sz val="9"/>
      <name val="Times New Roman"/>
      <family val="1"/>
    </font>
    <font>
      <b/>
      <sz val="11"/>
      <color indexed="52"/>
      <name val="Calibri"/>
      <family val="2"/>
    </font>
    <font>
      <b/>
      <sz val="10"/>
      <color rgb="FFFA7D00"/>
      <name val="Calibri"/>
      <family val="2"/>
      <scheme val="minor"/>
    </font>
    <font>
      <b/>
      <sz val="10"/>
      <color indexed="52"/>
      <name val="Calibri"/>
      <family val="2"/>
    </font>
    <font>
      <b/>
      <sz val="11"/>
      <color indexed="9"/>
      <name val="Calibri"/>
      <family val="2"/>
    </font>
    <font>
      <b/>
      <sz val="10"/>
      <color theme="0"/>
      <name val="Calibri"/>
      <family val="2"/>
      <scheme val="minor"/>
    </font>
    <font>
      <b/>
      <sz val="10"/>
      <color indexed="9"/>
      <name val="Calibri"/>
      <family val="2"/>
    </font>
    <font>
      <sz val="10"/>
      <color indexed="8"/>
      <name val="Tahoma"/>
      <family val="2"/>
    </font>
    <font>
      <sz val="12"/>
      <name val="Helv"/>
    </font>
    <font>
      <sz val="10"/>
      <color indexed="8"/>
      <name val="Arial"/>
      <family val="2"/>
    </font>
    <font>
      <b/>
      <sz val="11"/>
      <color indexed="8"/>
      <name val="Calibri"/>
      <family val="2"/>
    </font>
    <font>
      <i/>
      <sz val="11"/>
      <color indexed="23"/>
      <name val="Calibri"/>
      <family val="2"/>
    </font>
    <font>
      <i/>
      <sz val="10"/>
      <color rgb="FF7F7F7F"/>
      <name val="Calibri"/>
      <family val="2"/>
      <scheme val="minor"/>
    </font>
    <font>
      <i/>
      <sz val="10"/>
      <color indexed="23"/>
      <name val="Calibri"/>
      <family val="2"/>
    </font>
    <font>
      <sz val="11"/>
      <color indexed="17"/>
      <name val="Calibri"/>
      <family val="2"/>
    </font>
    <font>
      <sz val="10"/>
      <color rgb="FF006100"/>
      <name val="Calibri"/>
      <family val="2"/>
      <scheme val="minor"/>
    </font>
    <font>
      <sz val="10"/>
      <color indexed="17"/>
      <name val="Calibri"/>
      <family val="2"/>
    </font>
    <font>
      <b/>
      <sz val="12"/>
      <name val="Arial"/>
      <family val="2"/>
    </font>
    <font>
      <b/>
      <sz val="15"/>
      <color indexed="56"/>
      <name val="Calibri"/>
      <family val="2"/>
    </font>
    <font>
      <b/>
      <sz val="13"/>
      <color indexed="56"/>
      <name val="Calibri"/>
      <family val="2"/>
    </font>
    <font>
      <b/>
      <sz val="11"/>
      <color indexed="56"/>
      <name val="Calibri"/>
      <family val="2"/>
    </font>
    <font>
      <b/>
      <sz val="10"/>
      <name val="MS Sans Serif"/>
      <family val="2"/>
    </font>
    <font>
      <b/>
      <sz val="14"/>
      <name val="Arial"/>
      <family val="2"/>
    </font>
    <font>
      <i/>
      <sz val="12"/>
      <name val="Arial"/>
      <family val="2"/>
    </font>
    <font>
      <sz val="12"/>
      <name val="Arial"/>
      <family val="2"/>
    </font>
    <font>
      <b/>
      <sz val="10"/>
      <name val="Arial"/>
      <family val="2"/>
    </font>
    <font>
      <i/>
      <sz val="10"/>
      <name val="Arial"/>
      <family val="2"/>
    </font>
    <font>
      <u/>
      <sz val="11"/>
      <color theme="10"/>
      <name val="Calibri"/>
      <family val="2"/>
    </font>
    <font>
      <sz val="10"/>
      <name val="Arial Cyr"/>
      <charset val="204"/>
    </font>
    <font>
      <sz val="11"/>
      <color indexed="62"/>
      <name val="Calibri"/>
      <family val="2"/>
    </font>
    <font>
      <sz val="10"/>
      <color rgb="FF3F3F76"/>
      <name val="Calibri"/>
      <family val="2"/>
      <scheme val="minor"/>
    </font>
    <font>
      <sz val="10"/>
      <color indexed="62"/>
      <name val="Calibri"/>
      <family val="2"/>
    </font>
    <font>
      <sz val="11"/>
      <color indexed="52"/>
      <name val="Calibri"/>
      <family val="2"/>
    </font>
    <font>
      <sz val="10"/>
      <color rgb="FFFA7D00"/>
      <name val="Calibri"/>
      <family val="2"/>
      <scheme val="minor"/>
    </font>
    <font>
      <sz val="10"/>
      <color indexed="52"/>
      <name val="Calibri"/>
      <family val="2"/>
    </font>
    <font>
      <sz val="11"/>
      <color indexed="60"/>
      <name val="Calibri"/>
      <family val="2"/>
    </font>
    <font>
      <sz val="10"/>
      <color rgb="FF9C6500"/>
      <name val="Calibri"/>
      <family val="2"/>
      <scheme val="minor"/>
    </font>
    <font>
      <sz val="10"/>
      <color indexed="60"/>
      <name val="Calibri"/>
      <family val="2"/>
    </font>
    <font>
      <sz val="8"/>
      <name val="Helv PL"/>
      <charset val="238"/>
    </font>
    <font>
      <sz val="8"/>
      <name val="Geo_Arial"/>
      <family val="2"/>
    </font>
    <font>
      <sz val="10"/>
      <color theme="1"/>
      <name val="Tahoma"/>
      <family val="2"/>
    </font>
    <font>
      <sz val="10"/>
      <color theme="1"/>
      <name val="Arial Unicode MS"/>
      <family val="2"/>
    </font>
    <font>
      <sz val="10"/>
      <color indexed="64"/>
      <name val="Arial"/>
      <family val="2"/>
      <charset val="204"/>
    </font>
    <font>
      <sz val="10"/>
      <name val="Arial CE"/>
    </font>
    <font>
      <sz val="8"/>
      <name val="Helv"/>
    </font>
    <font>
      <b/>
      <i/>
      <sz val="10"/>
      <name val="Arial"/>
      <family val="2"/>
    </font>
    <font>
      <b/>
      <sz val="11"/>
      <color indexed="63"/>
      <name val="Calibri"/>
      <family val="2"/>
    </font>
    <font>
      <b/>
      <sz val="10"/>
      <color rgb="FF3F3F3F"/>
      <name val="Calibri"/>
      <family val="2"/>
      <scheme val="minor"/>
    </font>
    <font>
      <b/>
      <sz val="10"/>
      <color indexed="63"/>
      <name val="Calibri"/>
      <family val="2"/>
    </font>
    <font>
      <sz val="12"/>
      <name val="Times New Roman"/>
      <family val="1"/>
    </font>
    <font>
      <b/>
      <sz val="18"/>
      <color indexed="62"/>
      <name val="Cambria"/>
      <family val="2"/>
    </font>
    <font>
      <sz val="10"/>
      <color indexed="8"/>
      <name val="MS Sans Serif"/>
      <family val="2"/>
    </font>
    <font>
      <sz val="10"/>
      <name val="Helv"/>
      <charset val="204"/>
    </font>
    <font>
      <sz val="10"/>
      <color indexed="0"/>
      <name val="Helv"/>
    </font>
    <font>
      <sz val="10"/>
      <color indexed="0"/>
      <name val="Helv"/>
      <charset val="204"/>
    </font>
    <font>
      <b/>
      <sz val="10"/>
      <color indexed="10"/>
      <name val="Arial"/>
      <family val="2"/>
    </font>
    <font>
      <b/>
      <sz val="18"/>
      <color indexed="56"/>
      <name val="Cambria"/>
      <family val="2"/>
    </font>
    <font>
      <b/>
      <sz val="10"/>
      <color indexed="8"/>
      <name val="Calibri"/>
      <family val="2"/>
    </font>
    <font>
      <sz val="11"/>
      <color indexed="10"/>
      <name val="Calibri"/>
      <family val="2"/>
    </font>
    <font>
      <sz val="10"/>
      <color indexed="10"/>
      <name val="Calibri"/>
      <family val="2"/>
    </font>
    <font>
      <b/>
      <u/>
      <sz val="10"/>
      <color indexed="8"/>
      <name val="MS Sans Serif"/>
      <family val="2"/>
    </font>
    <font>
      <sz val="10"/>
      <name val="Palatino"/>
      <family val="1"/>
    </font>
    <font>
      <sz val="10"/>
      <name val="Arial Cyr"/>
      <family val="2"/>
      <charset val="204"/>
    </font>
    <font>
      <sz val="10"/>
      <color indexed="24"/>
      <name val="System"/>
      <family val="2"/>
    </font>
    <font>
      <sz val="10"/>
      <name val="SPKolheti"/>
      <family val="1"/>
    </font>
    <font>
      <b/>
      <sz val="11"/>
      <name val="Sylfaen"/>
      <family val="1"/>
    </font>
    <font>
      <b/>
      <i/>
      <sz val="10"/>
      <color theme="1"/>
      <name val="Sylfaen"/>
      <family val="1"/>
    </font>
    <font>
      <b/>
      <sz val="8"/>
      <name val="Sylfaen"/>
      <family val="1"/>
    </font>
    <font>
      <sz val="8"/>
      <name val="Sylfaen"/>
      <family val="1"/>
    </font>
    <font>
      <sz val="9"/>
      <color theme="1"/>
      <name val="Calibri"/>
      <family val="2"/>
      <scheme val="minor"/>
    </font>
    <font>
      <sz val="8"/>
      <color theme="1"/>
      <name val="Sylfaen"/>
      <family val="1"/>
    </font>
    <font>
      <b/>
      <i/>
      <u/>
      <sz val="8"/>
      <name val="Sylfaen"/>
      <family val="1"/>
    </font>
    <font>
      <sz val="10"/>
      <color theme="1"/>
      <name val="Calibri"/>
      <family val="1"/>
      <scheme val="minor"/>
    </font>
    <font>
      <b/>
      <sz val="10"/>
      <name val="Calibri"/>
      <family val="1"/>
      <scheme val="minor"/>
    </font>
    <font>
      <sz val="10"/>
      <name val="Calibri"/>
      <family val="1"/>
      <scheme val="minor"/>
    </font>
    <font>
      <b/>
      <sz val="11"/>
      <color theme="1"/>
      <name val="Sylfaen"/>
      <family val="1"/>
    </font>
    <font>
      <b/>
      <u/>
      <sz val="10"/>
      <color indexed="12"/>
      <name val="Arial"/>
      <family val="2"/>
    </font>
    <font>
      <b/>
      <sz val="10"/>
      <color theme="1"/>
      <name val="Lucida Bright"/>
      <family val="1"/>
    </font>
    <font>
      <b/>
      <i/>
      <sz val="10"/>
      <name val="Sylfaen"/>
      <family val="1"/>
    </font>
    <font>
      <b/>
      <sz val="10"/>
      <color theme="1"/>
      <name val="Segoe UI"/>
      <family val="2"/>
    </font>
  </fonts>
  <fills count="81">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5F5F5F"/>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bgColor indexed="64"/>
      </patternFill>
    </fill>
    <fill>
      <patternFill patternType="lightGray">
        <fgColor indexed="22"/>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31"/>
      </patternFill>
    </fill>
    <fill>
      <patternFill patternType="solid">
        <fgColor indexed="44"/>
        <bgColor indexed="44"/>
      </patternFill>
    </fill>
    <fill>
      <patternFill patternType="solid">
        <fgColor indexed="62"/>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10"/>
      </patternFill>
    </fill>
    <fill>
      <patternFill patternType="solid">
        <fgColor indexed="42"/>
        <bgColor indexed="42"/>
      </patternFill>
    </fill>
    <fill>
      <patternFill patternType="solid">
        <fgColor indexed="57"/>
      </patternFill>
    </fill>
    <fill>
      <patternFill patternType="solid">
        <fgColor indexed="27"/>
        <bgColor indexed="27"/>
      </patternFill>
    </fill>
    <fill>
      <patternFill patternType="solid">
        <fgColor indexed="47"/>
        <bgColor indexed="47"/>
      </patternFill>
    </fill>
    <fill>
      <patternFill patternType="solid">
        <fgColor indexed="53"/>
      </patternFill>
    </fill>
    <fill>
      <patternFill patternType="solid">
        <fgColor indexed="22"/>
      </patternFill>
    </fill>
    <fill>
      <patternFill patternType="solid">
        <fgColor indexed="55"/>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22"/>
        <bgColor indexed="64"/>
      </patternFill>
    </fill>
    <fill>
      <patternFill patternType="solid">
        <fgColor indexed="9"/>
        <bgColor indexed="64"/>
      </patternFill>
    </fill>
    <fill>
      <patternFill patternType="solid">
        <fgColor indexed="47"/>
        <bgColor indexed="64"/>
      </patternFill>
    </fill>
    <fill>
      <patternFill patternType="solid">
        <fgColor indexed="13"/>
        <bgColor indexed="64"/>
      </patternFill>
    </fill>
    <fill>
      <patternFill patternType="solid">
        <fgColor indexed="43"/>
      </patternFill>
    </fill>
    <fill>
      <patternFill patternType="solid">
        <fgColor indexed="26"/>
      </patternFill>
    </fill>
    <fill>
      <patternFill patternType="solid">
        <fgColor indexed="42"/>
        <bgColor indexed="64"/>
      </patternFill>
    </fill>
    <fill>
      <patternFill patternType="solid">
        <fgColor theme="4" tint="0.79998168889431442"/>
        <bgColor indexed="64"/>
      </patternFill>
    </fill>
    <fill>
      <patternFill patternType="solid">
        <fgColor theme="6" tint="0.59999389629810485"/>
        <bgColor indexed="64"/>
      </patternFill>
    </fill>
    <fill>
      <patternFill patternType="solid">
        <fgColor rgb="FFFF0000"/>
        <bgColor indexed="64"/>
      </patternFill>
    </fill>
    <fill>
      <patternFill patternType="lightGray">
        <fgColor indexed="22"/>
        <bgColor theme="1" tint="0.499984740745262"/>
      </patternFill>
    </fill>
    <fill>
      <patternFill patternType="solid">
        <fgColor theme="0" tint="-4.9989318521683403E-2"/>
        <bgColor indexed="64"/>
      </patternFill>
    </fill>
  </fills>
  <borders count="142">
    <border>
      <left/>
      <right/>
      <top/>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theme="6" tint="-0.499984740745262"/>
      </right>
      <top style="thin">
        <color theme="6" tint="-0.499984740745262"/>
      </top>
      <bottom style="thin">
        <color theme="6" tint="-0.499984740745262"/>
      </bottom>
      <diagonal/>
    </border>
    <border>
      <left/>
      <right style="thin">
        <color theme="6" tint="-0.499984740745262"/>
      </right>
      <top style="thin">
        <color theme="6" tint="-0.499984740745262"/>
      </top>
      <bottom/>
      <diagonal/>
    </border>
    <border>
      <left style="thin">
        <color theme="6" tint="-0.499984740745262"/>
      </left>
      <right style="thin">
        <color theme="6" tint="-0.499984740745262"/>
      </right>
      <top style="thin">
        <color theme="6" tint="-0.499984740745262"/>
      </top>
      <bottom style="thin">
        <color theme="6" tint="-0.499984740745262"/>
      </bottom>
      <diagonal/>
    </border>
    <border>
      <left style="thin">
        <color theme="6" tint="-0.499984740745262"/>
      </left>
      <right style="thin">
        <color theme="6" tint="-0.499984740745262"/>
      </right>
      <top style="thin">
        <color theme="6" tint="-0.499984740745262"/>
      </top>
      <bottom/>
      <diagonal/>
    </border>
    <border>
      <left style="thin">
        <color indexed="64"/>
      </left>
      <right style="thin">
        <color theme="6" tint="-0.499984740745262"/>
      </right>
      <top style="thin">
        <color indexed="64"/>
      </top>
      <bottom style="thin">
        <color indexed="64"/>
      </bottom>
      <diagonal/>
    </border>
    <border>
      <left style="thin">
        <color theme="6" tint="-0.499984740745262"/>
      </left>
      <right style="thin">
        <color theme="6" tint="-0.499984740745262"/>
      </right>
      <top style="thin">
        <color indexed="64"/>
      </top>
      <bottom style="thin">
        <color indexed="64"/>
      </bottom>
      <diagonal/>
    </border>
    <border>
      <left style="thin">
        <color theme="6" tint="-0.499984740745262"/>
      </left>
      <right style="thin">
        <color theme="6" tint="-0.499984740745262"/>
      </right>
      <top/>
      <bottom style="thin">
        <color theme="6" tint="-0.499984740745262"/>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medium">
        <color indexed="64"/>
      </bottom>
      <diagonal/>
    </border>
    <border>
      <left style="thin">
        <color theme="6" tint="-0.499984740745262"/>
      </left>
      <right style="thin">
        <color theme="6" tint="-0.499984740745262"/>
      </right>
      <top style="thin">
        <color indexed="64"/>
      </top>
      <bottom style="thin">
        <color theme="6" tint="-0.499984740745262"/>
      </bottom>
      <diagonal/>
    </border>
    <border>
      <left/>
      <right style="thin">
        <color theme="6" tint="-0.499984740745262"/>
      </right>
      <top style="thin">
        <color indexed="64"/>
      </top>
      <bottom style="thin">
        <color theme="6"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medium">
        <color indexed="64"/>
      </right>
      <top style="thin">
        <color indexed="64"/>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double">
        <color indexed="64"/>
      </top>
      <bottom style="double">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hair">
        <color indexed="64"/>
      </left>
      <right style="hair">
        <color indexed="64"/>
      </right>
      <top style="hair">
        <color indexed="64"/>
      </top>
      <bottom style="hair">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double">
        <color indexed="8"/>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style="thin">
        <color theme="6" tint="-0.499984740745262"/>
      </left>
      <right style="medium">
        <color indexed="64"/>
      </right>
      <top style="thin">
        <color indexed="64"/>
      </top>
      <bottom style="thin">
        <color indexed="64"/>
      </bottom>
      <diagonal/>
    </border>
    <border>
      <left style="thin">
        <color indexed="64"/>
      </left>
      <right style="thin">
        <color theme="6" tint="-0.499984740745262"/>
      </right>
      <top style="thin">
        <color indexed="64"/>
      </top>
      <bottom style="medium">
        <color indexed="64"/>
      </bottom>
      <diagonal/>
    </border>
    <border>
      <left style="thin">
        <color theme="6" tint="-0.499984740745262"/>
      </left>
      <right style="thin">
        <color theme="6" tint="-0.499984740745262"/>
      </right>
      <top style="thin">
        <color indexed="64"/>
      </top>
      <bottom style="medium">
        <color indexed="64"/>
      </bottom>
      <diagonal/>
    </border>
    <border>
      <left style="thin">
        <color theme="6" tint="-0.499984740745262"/>
      </left>
      <right style="medium">
        <color indexed="64"/>
      </right>
      <top style="thin">
        <color indexed="64"/>
      </top>
      <bottom style="medium">
        <color indexed="64"/>
      </bottom>
      <diagonal/>
    </border>
    <border>
      <left style="thin">
        <color theme="6" tint="-0.499984740745262"/>
      </left>
      <right style="medium">
        <color indexed="64"/>
      </right>
      <top/>
      <bottom style="thin">
        <color theme="6" tint="-0.499984740745262"/>
      </bottom>
      <diagonal/>
    </border>
    <border>
      <left style="thin">
        <color theme="6" tint="-0.499984740745262"/>
      </left>
      <right style="medium">
        <color indexed="64"/>
      </right>
      <top style="thin">
        <color theme="6" tint="-0.499984740745262"/>
      </top>
      <bottom style="thin">
        <color theme="6" tint="-0.499984740745262"/>
      </bottom>
      <diagonal/>
    </border>
    <border>
      <left style="thin">
        <color indexed="64"/>
      </left>
      <right/>
      <top style="medium">
        <color indexed="64"/>
      </top>
      <bottom/>
      <diagonal/>
    </border>
    <border>
      <left style="thin">
        <color theme="6" tint="-0.499984740745262"/>
      </left>
      <right style="medium">
        <color indexed="64"/>
      </right>
      <top style="thin">
        <color indexed="64"/>
      </top>
      <bottom style="thin">
        <color theme="6" tint="-0.499984740745262"/>
      </bottom>
      <diagonal/>
    </border>
    <border>
      <left style="thin">
        <color theme="6" tint="-0.499984740745262"/>
      </left>
      <right style="medium">
        <color indexed="64"/>
      </right>
      <top style="thin">
        <color theme="6" tint="-0.499984740745262"/>
      </top>
      <bottom/>
      <diagonal/>
    </border>
    <border>
      <left style="medium">
        <color indexed="64"/>
      </left>
      <right/>
      <top/>
      <bottom/>
      <diagonal/>
    </border>
    <border>
      <left style="thin">
        <color indexed="64"/>
      </left>
      <right style="medium">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top style="thin">
        <color indexed="64"/>
      </top>
      <bottom style="medium">
        <color indexed="64"/>
      </bottom>
      <diagonal/>
    </border>
    <border>
      <left style="medium">
        <color indexed="64"/>
      </left>
      <right style="thin">
        <color indexed="64"/>
      </right>
      <top/>
      <bottom style="thin">
        <color indexed="64"/>
      </bottom>
      <diagonal/>
    </border>
    <border>
      <left style="thin">
        <color theme="1" tint="0.34998626667073579"/>
      </left>
      <right/>
      <top style="double">
        <color theme="1" tint="0.34998626667073579"/>
      </top>
      <bottom style="medium">
        <color theme="1" tint="0.34998626667073579"/>
      </bottom>
      <diagonal/>
    </border>
    <border>
      <left/>
      <right/>
      <top style="double">
        <color theme="1" tint="0.34998626667073579"/>
      </top>
      <bottom style="medium">
        <color theme="1" tint="0.34998626667073579"/>
      </bottom>
      <diagonal/>
    </border>
    <border>
      <left/>
      <right style="thin">
        <color theme="1" tint="0.34998626667073579"/>
      </right>
      <top style="double">
        <color theme="1" tint="0.34998626667073579"/>
      </top>
      <bottom style="medium">
        <color theme="1" tint="0.34998626667073579"/>
      </bottom>
      <diagonal/>
    </border>
    <border>
      <left style="thin">
        <color theme="1" tint="0.34998626667073579"/>
      </left>
      <right/>
      <top/>
      <bottom style="double">
        <color indexed="64"/>
      </bottom>
      <diagonal/>
    </border>
    <border>
      <left/>
      <right/>
      <top/>
      <bottom style="double">
        <color indexed="64"/>
      </bottom>
      <diagonal/>
    </border>
    <border>
      <left/>
      <right style="thin">
        <color theme="1" tint="0.34998626667073579"/>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theme="1" tint="0.34998626667073579"/>
      </left>
      <right/>
      <top/>
      <bottom/>
      <diagonal/>
    </border>
    <border>
      <left/>
      <right style="thin">
        <color theme="1" tint="0.34998626667073579"/>
      </right>
      <top/>
      <bottom/>
      <diagonal/>
    </border>
    <border>
      <left style="thin">
        <color theme="1" tint="0.34998626667073579"/>
      </left>
      <right/>
      <top/>
      <bottom style="double">
        <color theme="1" tint="0.34998626667073579"/>
      </bottom>
      <diagonal/>
    </border>
    <border>
      <left/>
      <right/>
      <top/>
      <bottom style="double">
        <color theme="1" tint="0.34998626667073579"/>
      </bottom>
      <diagonal/>
    </border>
    <border>
      <left/>
      <right style="thin">
        <color theme="1" tint="0.34998626667073579"/>
      </right>
      <top/>
      <bottom style="double">
        <color theme="1" tint="0.34998626667073579"/>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top style="medium">
        <color theme="1" tint="0.34998626667073579"/>
      </top>
      <bottom style="thin">
        <color theme="1" tint="0.34998626667073579"/>
      </bottom>
      <diagonal/>
    </border>
    <border>
      <left/>
      <right style="thin">
        <color theme="1" tint="0.34998626667073579"/>
      </right>
      <top style="medium">
        <color theme="1" tint="0.34998626667073579"/>
      </top>
      <bottom style="thin">
        <color theme="1" tint="0.34998626667073579"/>
      </bottom>
      <diagonal/>
    </border>
    <border>
      <left style="thin">
        <color theme="1" tint="0.34998626667073579"/>
      </left>
      <right style="thin">
        <color theme="1" tint="0.34998626667073579"/>
      </right>
      <top/>
      <bottom style="thin">
        <color theme="1" tint="0.34998626667073579"/>
      </bottom>
      <diagonal/>
    </border>
    <border>
      <left style="thin">
        <color theme="1" tint="0.34998626667073579"/>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style="medium">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style="thin">
        <color theme="1" tint="0.34998626667073579"/>
      </right>
      <top style="double">
        <color theme="1" tint="0.34998626667073579"/>
      </top>
      <bottom style="medium">
        <color theme="1" tint="0.34998626667073579"/>
      </bottom>
      <diagonal/>
    </border>
    <border>
      <left style="thin">
        <color theme="1" tint="0.34998626667073579"/>
      </left>
      <right style="thin">
        <color theme="1" tint="0.34998626667073579"/>
      </right>
      <top style="thin">
        <color theme="1" tint="0.34998626667073579"/>
      </top>
      <bottom style="medium">
        <color indexed="64"/>
      </bottom>
      <diagonal/>
    </border>
    <border>
      <left style="thin">
        <color theme="1" tint="0.34998626667073579"/>
      </left>
      <right style="thin">
        <color theme="1" tint="0.34998626667073579"/>
      </right>
      <top/>
      <bottom style="medium">
        <color theme="1" tint="0.34998626667073579"/>
      </bottom>
      <diagonal/>
    </border>
    <border>
      <left style="thin">
        <color theme="1" tint="0.34998626667073579"/>
      </left>
      <right/>
      <top style="thin">
        <color theme="1" tint="0.34998626667073579"/>
      </top>
      <bottom style="double">
        <color theme="1" tint="0.34998626667073579"/>
      </bottom>
      <diagonal/>
    </border>
    <border>
      <left/>
      <right/>
      <top style="thin">
        <color theme="1" tint="0.34998626667073579"/>
      </top>
      <bottom style="double">
        <color theme="1" tint="0.34998626667073579"/>
      </bottom>
      <diagonal/>
    </border>
    <border>
      <left/>
      <right style="thin">
        <color theme="1" tint="0.34998626667073579"/>
      </right>
      <top style="thin">
        <color theme="1" tint="0.34998626667073579"/>
      </top>
      <bottom style="double">
        <color theme="1" tint="0.34998626667073579"/>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right style="medium">
        <color indexed="64"/>
      </right>
      <top/>
      <bottom/>
      <diagonal/>
    </border>
    <border>
      <left style="thin">
        <color auto="1"/>
      </left>
      <right/>
      <top style="medium">
        <color auto="1"/>
      </top>
      <bottom style="medium">
        <color auto="1"/>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thin">
        <color auto="1"/>
      </right>
      <top style="medium">
        <color auto="1"/>
      </top>
      <bottom style="medium">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medium">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medium">
        <color indexed="64"/>
      </right>
      <top style="medium">
        <color indexed="64"/>
      </top>
      <bottom/>
      <diagonal/>
    </border>
    <border>
      <left style="medium">
        <color indexed="64"/>
      </left>
      <right style="thin">
        <color auto="1"/>
      </right>
      <top style="thin">
        <color auto="1"/>
      </top>
      <bottom/>
      <diagonal/>
    </border>
    <border>
      <left style="thin">
        <color auto="1"/>
      </left>
      <right style="medium">
        <color indexed="64"/>
      </right>
      <top style="thin">
        <color auto="1"/>
      </top>
      <bottom/>
      <diagonal/>
    </border>
    <border>
      <left style="medium">
        <color indexed="64"/>
      </left>
      <right style="thin">
        <color auto="1"/>
      </right>
      <top style="medium">
        <color auto="1"/>
      </top>
      <bottom style="medium">
        <color indexed="64"/>
      </bottom>
      <diagonal/>
    </border>
    <border>
      <left style="thin">
        <color auto="1"/>
      </left>
      <right style="medium">
        <color indexed="64"/>
      </right>
      <top style="medium">
        <color auto="1"/>
      </top>
      <bottom style="medium">
        <color indexed="64"/>
      </bottom>
      <diagonal/>
    </border>
    <border>
      <left/>
      <right/>
      <top style="thin">
        <color indexed="64"/>
      </top>
      <bottom style="medium">
        <color indexed="64"/>
      </bottom>
      <diagonal/>
    </border>
    <border>
      <left style="medium">
        <color indexed="64"/>
      </left>
      <right/>
      <top style="thin">
        <color auto="1"/>
      </top>
      <bottom/>
      <diagonal/>
    </border>
    <border>
      <left/>
      <right/>
      <top style="thin">
        <color auto="1"/>
      </top>
      <bottom/>
      <diagonal/>
    </border>
    <border>
      <left style="thin">
        <color theme="1" tint="0.34998626667073579"/>
      </left>
      <right/>
      <top style="thin">
        <color indexed="64"/>
      </top>
      <bottom style="double">
        <color theme="1" tint="0.34998626667073579"/>
      </bottom>
      <diagonal/>
    </border>
    <border>
      <left/>
      <right/>
      <top style="thin">
        <color indexed="64"/>
      </top>
      <bottom style="double">
        <color theme="1" tint="0.34998626667073579"/>
      </bottom>
      <diagonal/>
    </border>
    <border>
      <left/>
      <right style="thin">
        <color theme="1" tint="0.34998626667073579"/>
      </right>
      <top style="thin">
        <color indexed="64"/>
      </top>
      <bottom style="double">
        <color theme="1" tint="0.34998626667073579"/>
      </bottom>
      <diagonal/>
    </border>
    <border>
      <left style="thin">
        <color auto="1"/>
      </left>
      <right style="medium">
        <color indexed="64"/>
      </right>
      <top style="thin">
        <color auto="1"/>
      </top>
      <bottom style="thin">
        <color auto="1"/>
      </bottom>
      <diagonal/>
    </border>
    <border>
      <left style="medium">
        <color indexed="64"/>
      </left>
      <right/>
      <top style="thin">
        <color auto="1"/>
      </top>
      <bottom style="thin">
        <color auto="1"/>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auto="1"/>
      </bottom>
      <diagonal/>
    </border>
    <border>
      <left style="thin">
        <color indexed="64"/>
      </left>
      <right style="medium">
        <color indexed="64"/>
      </right>
      <top/>
      <bottom style="medium">
        <color indexed="64"/>
      </bottom>
      <diagonal/>
    </border>
  </borders>
  <cellStyleXfs count="21412">
    <xf numFmtId="0" fontId="0" fillId="0" borderId="0"/>
    <xf numFmtId="43" fontId="2" fillId="0" borderId="0" applyFont="0" applyFill="0" applyBorder="0" applyAlignment="0" applyProtection="0"/>
    <xf numFmtId="43" fontId="1" fillId="0" borderId="0" applyFont="0" applyFill="0" applyBorder="0" applyAlignment="0" applyProtection="0"/>
    <xf numFmtId="0" fontId="1" fillId="0" borderId="0"/>
    <xf numFmtId="0" fontId="2" fillId="0" borderId="0"/>
    <xf numFmtId="0" fontId="2" fillId="0" borderId="0"/>
    <xf numFmtId="9" fontId="2" fillId="0" borderId="0" applyFont="0" applyFill="0" applyBorder="0" applyAlignment="0" applyProtection="0"/>
    <xf numFmtId="43" fontId="1" fillId="0" borderId="0" applyFont="0" applyFill="0" applyBorder="0" applyAlignment="0" applyProtection="0"/>
    <xf numFmtId="0" fontId="8" fillId="0" borderId="0"/>
    <xf numFmtId="0" fontId="8" fillId="0" borderId="0"/>
    <xf numFmtId="166" fontId="8" fillId="0" borderId="0" applyFont="0" applyFill="0" applyBorder="0" applyAlignment="0" applyProtection="0"/>
    <xf numFmtId="0" fontId="2" fillId="0" borderId="0"/>
    <xf numFmtId="0" fontId="8" fillId="0" borderId="0"/>
    <xf numFmtId="0" fontId="1" fillId="0" borderId="0"/>
    <xf numFmtId="9" fontId="1" fillId="0" borderId="0" applyFont="0" applyFill="0" applyBorder="0" applyAlignment="0" applyProtection="0"/>
    <xf numFmtId="0" fontId="2" fillId="0" borderId="0"/>
    <xf numFmtId="0" fontId="2" fillId="0" borderId="0"/>
    <xf numFmtId="0" fontId="11" fillId="0" borderId="0" applyNumberFormat="0" applyFill="0" applyBorder="0" applyAlignment="0" applyProtection="0">
      <alignment vertical="top"/>
      <protection locked="0"/>
    </xf>
    <xf numFmtId="0" fontId="27" fillId="0" borderId="0"/>
    <xf numFmtId="168" fontId="28" fillId="37" borderId="0"/>
    <xf numFmtId="169" fontId="28" fillId="37" borderId="0"/>
    <xf numFmtId="168" fontId="28" fillId="37" borderId="0"/>
    <xf numFmtId="0" fontId="29" fillId="38" borderId="0" applyNumberFormat="0" applyBorder="0" applyAlignment="0" applyProtection="0"/>
    <xf numFmtId="0" fontId="4" fillId="13" borderId="0" applyNumberFormat="0" applyBorder="0" applyAlignment="0" applyProtection="0"/>
    <xf numFmtId="168" fontId="30" fillId="38" borderId="0" applyNumberFormat="0" applyBorder="0" applyAlignment="0" applyProtection="0"/>
    <xf numFmtId="168" fontId="30" fillId="38" borderId="0" applyNumberFormat="0" applyBorder="0" applyAlignment="0" applyProtection="0"/>
    <xf numFmtId="169" fontId="30" fillId="38" borderId="0" applyNumberFormat="0" applyBorder="0" applyAlignment="0" applyProtection="0"/>
    <xf numFmtId="0" fontId="29" fillId="38"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168" fontId="30" fillId="38" borderId="0" applyNumberFormat="0" applyBorder="0" applyAlignment="0" applyProtection="0"/>
    <xf numFmtId="169" fontId="30" fillId="38" borderId="0" applyNumberFormat="0" applyBorder="0" applyAlignment="0" applyProtection="0"/>
    <xf numFmtId="168" fontId="30" fillId="38" borderId="0" applyNumberFormat="0" applyBorder="0" applyAlignment="0" applyProtection="0"/>
    <xf numFmtId="168" fontId="30" fillId="38" borderId="0" applyNumberFormat="0" applyBorder="0" applyAlignment="0" applyProtection="0"/>
    <xf numFmtId="169" fontId="30" fillId="38" borderId="0" applyNumberFormat="0" applyBorder="0" applyAlignment="0" applyProtection="0"/>
    <xf numFmtId="168" fontId="30" fillId="38" borderId="0" applyNumberFormat="0" applyBorder="0" applyAlignment="0" applyProtection="0"/>
    <xf numFmtId="168" fontId="30" fillId="38" borderId="0" applyNumberFormat="0" applyBorder="0" applyAlignment="0" applyProtection="0"/>
    <xf numFmtId="169" fontId="30" fillId="38" borderId="0" applyNumberFormat="0" applyBorder="0" applyAlignment="0" applyProtection="0"/>
    <xf numFmtId="168" fontId="30" fillId="38" borderId="0" applyNumberFormat="0" applyBorder="0" applyAlignment="0" applyProtection="0"/>
    <xf numFmtId="168" fontId="30" fillId="38" borderId="0" applyNumberFormat="0" applyBorder="0" applyAlignment="0" applyProtection="0"/>
    <xf numFmtId="169" fontId="30" fillId="38" borderId="0" applyNumberFormat="0" applyBorder="0" applyAlignment="0" applyProtection="0"/>
    <xf numFmtId="168" fontId="30" fillId="38" borderId="0" applyNumberFormat="0" applyBorder="0" applyAlignment="0" applyProtection="0"/>
    <xf numFmtId="0" fontId="29" fillId="38" borderId="0" applyNumberFormat="0" applyBorder="0" applyAlignment="0" applyProtection="0"/>
    <xf numFmtId="0" fontId="29" fillId="39" borderId="0" applyNumberFormat="0" applyBorder="0" applyAlignment="0" applyProtection="0"/>
    <xf numFmtId="0" fontId="4" fillId="17" borderId="0" applyNumberFormat="0" applyBorder="0" applyAlignment="0" applyProtection="0"/>
    <xf numFmtId="168" fontId="30" fillId="39" borderId="0" applyNumberFormat="0" applyBorder="0" applyAlignment="0" applyProtection="0"/>
    <xf numFmtId="168" fontId="30" fillId="39" borderId="0" applyNumberFormat="0" applyBorder="0" applyAlignment="0" applyProtection="0"/>
    <xf numFmtId="169" fontId="30" fillId="39" borderId="0" applyNumberFormat="0" applyBorder="0" applyAlignment="0" applyProtection="0"/>
    <xf numFmtId="0" fontId="29" fillId="39"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168" fontId="30" fillId="39" borderId="0" applyNumberFormat="0" applyBorder="0" applyAlignment="0" applyProtection="0"/>
    <xf numFmtId="169" fontId="30" fillId="39" borderId="0" applyNumberFormat="0" applyBorder="0" applyAlignment="0" applyProtection="0"/>
    <xf numFmtId="168" fontId="30" fillId="39" borderId="0" applyNumberFormat="0" applyBorder="0" applyAlignment="0" applyProtection="0"/>
    <xf numFmtId="168" fontId="30" fillId="39" borderId="0" applyNumberFormat="0" applyBorder="0" applyAlignment="0" applyProtection="0"/>
    <xf numFmtId="169" fontId="30" fillId="39" borderId="0" applyNumberFormat="0" applyBorder="0" applyAlignment="0" applyProtection="0"/>
    <xf numFmtId="168" fontId="30" fillId="39" borderId="0" applyNumberFormat="0" applyBorder="0" applyAlignment="0" applyProtection="0"/>
    <xf numFmtId="168" fontId="30" fillId="39" borderId="0" applyNumberFormat="0" applyBorder="0" applyAlignment="0" applyProtection="0"/>
    <xf numFmtId="169" fontId="30" fillId="39" borderId="0" applyNumberFormat="0" applyBorder="0" applyAlignment="0" applyProtection="0"/>
    <xf numFmtId="168" fontId="30" fillId="39" borderId="0" applyNumberFormat="0" applyBorder="0" applyAlignment="0" applyProtection="0"/>
    <xf numFmtId="168" fontId="30" fillId="39" borderId="0" applyNumberFormat="0" applyBorder="0" applyAlignment="0" applyProtection="0"/>
    <xf numFmtId="169" fontId="30" fillId="39" borderId="0" applyNumberFormat="0" applyBorder="0" applyAlignment="0" applyProtection="0"/>
    <xf numFmtId="168" fontId="30" fillId="39" borderId="0" applyNumberFormat="0" applyBorder="0" applyAlignment="0" applyProtection="0"/>
    <xf numFmtId="0" fontId="29" fillId="39" borderId="0" applyNumberFormat="0" applyBorder="0" applyAlignment="0" applyProtection="0"/>
    <xf numFmtId="0" fontId="29" fillId="40" borderId="0" applyNumberFormat="0" applyBorder="0" applyAlignment="0" applyProtection="0"/>
    <xf numFmtId="0" fontId="4" fillId="21" borderId="0" applyNumberFormat="0" applyBorder="0" applyAlignment="0" applyProtection="0"/>
    <xf numFmtId="168" fontId="30" fillId="40" borderId="0" applyNumberFormat="0" applyBorder="0" applyAlignment="0" applyProtection="0"/>
    <xf numFmtId="168" fontId="30" fillId="40" borderId="0" applyNumberFormat="0" applyBorder="0" applyAlignment="0" applyProtection="0"/>
    <xf numFmtId="169" fontId="30" fillId="40" borderId="0" applyNumberFormat="0" applyBorder="0" applyAlignment="0" applyProtection="0"/>
    <xf numFmtId="0" fontId="29" fillId="40"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168" fontId="30" fillId="40" borderId="0" applyNumberFormat="0" applyBorder="0" applyAlignment="0" applyProtection="0"/>
    <xf numFmtId="169" fontId="30" fillId="40" borderId="0" applyNumberFormat="0" applyBorder="0" applyAlignment="0" applyProtection="0"/>
    <xf numFmtId="168" fontId="30" fillId="40" borderId="0" applyNumberFormat="0" applyBorder="0" applyAlignment="0" applyProtection="0"/>
    <xf numFmtId="168" fontId="30" fillId="40" borderId="0" applyNumberFormat="0" applyBorder="0" applyAlignment="0" applyProtection="0"/>
    <xf numFmtId="169" fontId="30" fillId="40" borderId="0" applyNumberFormat="0" applyBorder="0" applyAlignment="0" applyProtection="0"/>
    <xf numFmtId="168" fontId="30" fillId="40" borderId="0" applyNumberFormat="0" applyBorder="0" applyAlignment="0" applyProtection="0"/>
    <xf numFmtId="168" fontId="30" fillId="40" borderId="0" applyNumberFormat="0" applyBorder="0" applyAlignment="0" applyProtection="0"/>
    <xf numFmtId="169" fontId="30" fillId="40" borderId="0" applyNumberFormat="0" applyBorder="0" applyAlignment="0" applyProtection="0"/>
    <xf numFmtId="168" fontId="30" fillId="40" borderId="0" applyNumberFormat="0" applyBorder="0" applyAlignment="0" applyProtection="0"/>
    <xf numFmtId="168" fontId="30" fillId="40" borderId="0" applyNumberFormat="0" applyBorder="0" applyAlignment="0" applyProtection="0"/>
    <xf numFmtId="169" fontId="30" fillId="40" borderId="0" applyNumberFormat="0" applyBorder="0" applyAlignment="0" applyProtection="0"/>
    <xf numFmtId="168" fontId="30" fillId="40" borderId="0" applyNumberFormat="0" applyBorder="0" applyAlignment="0" applyProtection="0"/>
    <xf numFmtId="0" fontId="29" fillId="40" borderId="0" applyNumberFormat="0" applyBorder="0" applyAlignment="0" applyProtection="0"/>
    <xf numFmtId="0" fontId="29" fillId="41" borderId="0" applyNumberFormat="0" applyBorder="0" applyAlignment="0" applyProtection="0"/>
    <xf numFmtId="0" fontId="4" fillId="25" borderId="0" applyNumberFormat="0" applyBorder="0" applyAlignment="0" applyProtection="0"/>
    <xf numFmtId="168" fontId="30" fillId="41" borderId="0" applyNumberFormat="0" applyBorder="0" applyAlignment="0" applyProtection="0"/>
    <xf numFmtId="168" fontId="30" fillId="41" borderId="0" applyNumberFormat="0" applyBorder="0" applyAlignment="0" applyProtection="0"/>
    <xf numFmtId="169" fontId="30" fillId="41" borderId="0" applyNumberFormat="0" applyBorder="0" applyAlignment="0" applyProtection="0"/>
    <xf numFmtId="0" fontId="29" fillId="41"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168" fontId="30" fillId="41" borderId="0" applyNumberFormat="0" applyBorder="0" applyAlignment="0" applyProtection="0"/>
    <xf numFmtId="169" fontId="30" fillId="41" borderId="0" applyNumberFormat="0" applyBorder="0" applyAlignment="0" applyProtection="0"/>
    <xf numFmtId="168" fontId="30" fillId="41" borderId="0" applyNumberFormat="0" applyBorder="0" applyAlignment="0" applyProtection="0"/>
    <xf numFmtId="168" fontId="30" fillId="41" borderId="0" applyNumberFormat="0" applyBorder="0" applyAlignment="0" applyProtection="0"/>
    <xf numFmtId="169" fontId="30" fillId="41" borderId="0" applyNumberFormat="0" applyBorder="0" applyAlignment="0" applyProtection="0"/>
    <xf numFmtId="168" fontId="30" fillId="41" borderId="0" applyNumberFormat="0" applyBorder="0" applyAlignment="0" applyProtection="0"/>
    <xf numFmtId="168" fontId="30" fillId="41" borderId="0" applyNumberFormat="0" applyBorder="0" applyAlignment="0" applyProtection="0"/>
    <xf numFmtId="169" fontId="30" fillId="41" borderId="0" applyNumberFormat="0" applyBorder="0" applyAlignment="0" applyProtection="0"/>
    <xf numFmtId="168" fontId="30" fillId="41" borderId="0" applyNumberFormat="0" applyBorder="0" applyAlignment="0" applyProtection="0"/>
    <xf numFmtId="168" fontId="30" fillId="41" borderId="0" applyNumberFormat="0" applyBorder="0" applyAlignment="0" applyProtection="0"/>
    <xf numFmtId="169" fontId="30" fillId="41" borderId="0" applyNumberFormat="0" applyBorder="0" applyAlignment="0" applyProtection="0"/>
    <xf numFmtId="168" fontId="30" fillId="41" borderId="0" applyNumberFormat="0" applyBorder="0" applyAlignment="0" applyProtection="0"/>
    <xf numFmtId="0" fontId="29" fillId="41" borderId="0" applyNumberFormat="0" applyBorder="0" applyAlignment="0" applyProtection="0"/>
    <xf numFmtId="0" fontId="29" fillId="42" borderId="0" applyNumberFormat="0" applyBorder="0" applyAlignment="0" applyProtection="0"/>
    <xf numFmtId="0" fontId="4" fillId="29" borderId="0" applyNumberFormat="0" applyBorder="0" applyAlignment="0" applyProtection="0"/>
    <xf numFmtId="168" fontId="30" fillId="42" borderId="0" applyNumberFormat="0" applyBorder="0" applyAlignment="0" applyProtection="0"/>
    <xf numFmtId="168" fontId="30" fillId="42" borderId="0" applyNumberFormat="0" applyBorder="0" applyAlignment="0" applyProtection="0"/>
    <xf numFmtId="169" fontId="30" fillId="42" borderId="0" applyNumberFormat="0" applyBorder="0" applyAlignment="0" applyProtection="0"/>
    <xf numFmtId="0" fontId="29" fillId="42"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168" fontId="30" fillId="42" borderId="0" applyNumberFormat="0" applyBorder="0" applyAlignment="0" applyProtection="0"/>
    <xf numFmtId="169" fontId="30" fillId="42" borderId="0" applyNumberFormat="0" applyBorder="0" applyAlignment="0" applyProtection="0"/>
    <xf numFmtId="168" fontId="30" fillId="42" borderId="0" applyNumberFormat="0" applyBorder="0" applyAlignment="0" applyProtection="0"/>
    <xf numFmtId="168" fontId="30" fillId="42" borderId="0" applyNumberFormat="0" applyBorder="0" applyAlignment="0" applyProtection="0"/>
    <xf numFmtId="169" fontId="30" fillId="42" borderId="0" applyNumberFormat="0" applyBorder="0" applyAlignment="0" applyProtection="0"/>
    <xf numFmtId="168" fontId="30" fillId="42" borderId="0" applyNumberFormat="0" applyBorder="0" applyAlignment="0" applyProtection="0"/>
    <xf numFmtId="168" fontId="30" fillId="42" borderId="0" applyNumberFormat="0" applyBorder="0" applyAlignment="0" applyProtection="0"/>
    <xf numFmtId="169" fontId="30" fillId="42" borderId="0" applyNumberFormat="0" applyBorder="0" applyAlignment="0" applyProtection="0"/>
    <xf numFmtId="168" fontId="30" fillId="42" borderId="0" applyNumberFormat="0" applyBorder="0" applyAlignment="0" applyProtection="0"/>
    <xf numFmtId="168" fontId="30" fillId="42" borderId="0" applyNumberFormat="0" applyBorder="0" applyAlignment="0" applyProtection="0"/>
    <xf numFmtId="169" fontId="30" fillId="42" borderId="0" applyNumberFormat="0" applyBorder="0" applyAlignment="0" applyProtection="0"/>
    <xf numFmtId="168" fontId="30" fillId="42" borderId="0" applyNumberFormat="0" applyBorder="0" applyAlignment="0" applyProtection="0"/>
    <xf numFmtId="0" fontId="29" fillId="42" borderId="0" applyNumberFormat="0" applyBorder="0" applyAlignment="0" applyProtection="0"/>
    <xf numFmtId="0" fontId="29" fillId="43" borderId="0" applyNumberFormat="0" applyBorder="0" applyAlignment="0" applyProtection="0"/>
    <xf numFmtId="0" fontId="4" fillId="33" borderId="0" applyNumberFormat="0" applyBorder="0" applyAlignment="0" applyProtection="0"/>
    <xf numFmtId="168" fontId="30" fillId="43" borderId="0" applyNumberFormat="0" applyBorder="0" applyAlignment="0" applyProtection="0"/>
    <xf numFmtId="168" fontId="30" fillId="43" borderId="0" applyNumberFormat="0" applyBorder="0" applyAlignment="0" applyProtection="0"/>
    <xf numFmtId="169" fontId="30" fillId="43" borderId="0" applyNumberFormat="0" applyBorder="0" applyAlignment="0" applyProtection="0"/>
    <xf numFmtId="0" fontId="29" fillId="4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168" fontId="30" fillId="43" borderId="0" applyNumberFormat="0" applyBorder="0" applyAlignment="0" applyProtection="0"/>
    <xf numFmtId="169" fontId="30" fillId="43" borderId="0" applyNumberFormat="0" applyBorder="0" applyAlignment="0" applyProtection="0"/>
    <xf numFmtId="168" fontId="30" fillId="43" borderId="0" applyNumberFormat="0" applyBorder="0" applyAlignment="0" applyProtection="0"/>
    <xf numFmtId="168" fontId="30" fillId="43" borderId="0" applyNumberFormat="0" applyBorder="0" applyAlignment="0" applyProtection="0"/>
    <xf numFmtId="169" fontId="30" fillId="43" borderId="0" applyNumberFormat="0" applyBorder="0" applyAlignment="0" applyProtection="0"/>
    <xf numFmtId="168" fontId="30" fillId="43" borderId="0" applyNumberFormat="0" applyBorder="0" applyAlignment="0" applyProtection="0"/>
    <xf numFmtId="168" fontId="30" fillId="43" borderId="0" applyNumberFormat="0" applyBorder="0" applyAlignment="0" applyProtection="0"/>
    <xf numFmtId="169" fontId="30" fillId="43" borderId="0" applyNumberFormat="0" applyBorder="0" applyAlignment="0" applyProtection="0"/>
    <xf numFmtId="168" fontId="30" fillId="43" borderId="0" applyNumberFormat="0" applyBorder="0" applyAlignment="0" applyProtection="0"/>
    <xf numFmtId="168" fontId="30" fillId="43" borderId="0" applyNumberFormat="0" applyBorder="0" applyAlignment="0" applyProtection="0"/>
    <xf numFmtId="169" fontId="30" fillId="43" borderId="0" applyNumberFormat="0" applyBorder="0" applyAlignment="0" applyProtection="0"/>
    <xf numFmtId="168" fontId="30" fillId="43" borderId="0" applyNumberFormat="0" applyBorder="0" applyAlignment="0" applyProtection="0"/>
    <xf numFmtId="0" fontId="29" fillId="43" borderId="0" applyNumberFormat="0" applyBorder="0" applyAlignment="0" applyProtection="0"/>
    <xf numFmtId="0" fontId="29" fillId="44" borderId="0" applyNumberFormat="0" applyBorder="0" applyAlignment="0" applyProtection="0"/>
    <xf numFmtId="0" fontId="4" fillId="14" borderId="0" applyNumberFormat="0" applyBorder="0" applyAlignment="0" applyProtection="0"/>
    <xf numFmtId="168" fontId="30" fillId="44" borderId="0" applyNumberFormat="0" applyBorder="0" applyAlignment="0" applyProtection="0"/>
    <xf numFmtId="168" fontId="30" fillId="44" borderId="0" applyNumberFormat="0" applyBorder="0" applyAlignment="0" applyProtection="0"/>
    <xf numFmtId="169" fontId="30" fillId="44" borderId="0" applyNumberFormat="0" applyBorder="0" applyAlignment="0" applyProtection="0"/>
    <xf numFmtId="0" fontId="29" fillId="4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168" fontId="30" fillId="44" borderId="0" applyNumberFormat="0" applyBorder="0" applyAlignment="0" applyProtection="0"/>
    <xf numFmtId="169" fontId="30" fillId="44" borderId="0" applyNumberFormat="0" applyBorder="0" applyAlignment="0" applyProtection="0"/>
    <xf numFmtId="168" fontId="30" fillId="44" borderId="0" applyNumberFormat="0" applyBorder="0" applyAlignment="0" applyProtection="0"/>
    <xf numFmtId="168" fontId="30" fillId="44" borderId="0" applyNumberFormat="0" applyBorder="0" applyAlignment="0" applyProtection="0"/>
    <xf numFmtId="169" fontId="30" fillId="44" borderId="0" applyNumberFormat="0" applyBorder="0" applyAlignment="0" applyProtection="0"/>
    <xf numFmtId="168" fontId="30" fillId="44" borderId="0" applyNumberFormat="0" applyBorder="0" applyAlignment="0" applyProtection="0"/>
    <xf numFmtId="168" fontId="30" fillId="44" borderId="0" applyNumberFormat="0" applyBorder="0" applyAlignment="0" applyProtection="0"/>
    <xf numFmtId="169" fontId="30" fillId="44" borderId="0" applyNumberFormat="0" applyBorder="0" applyAlignment="0" applyProtection="0"/>
    <xf numFmtId="168" fontId="30" fillId="44" borderId="0" applyNumberFormat="0" applyBorder="0" applyAlignment="0" applyProtection="0"/>
    <xf numFmtId="168" fontId="30" fillId="44" borderId="0" applyNumberFormat="0" applyBorder="0" applyAlignment="0" applyProtection="0"/>
    <xf numFmtId="169" fontId="30" fillId="44" borderId="0" applyNumberFormat="0" applyBorder="0" applyAlignment="0" applyProtection="0"/>
    <xf numFmtId="168" fontId="30" fillId="44" borderId="0" applyNumberFormat="0" applyBorder="0" applyAlignment="0" applyProtection="0"/>
    <xf numFmtId="0" fontId="29" fillId="44" borderId="0" applyNumberFormat="0" applyBorder="0" applyAlignment="0" applyProtection="0"/>
    <xf numFmtId="0" fontId="29" fillId="45" borderId="0" applyNumberFormat="0" applyBorder="0" applyAlignment="0" applyProtection="0"/>
    <xf numFmtId="0" fontId="4" fillId="18" borderId="0" applyNumberFormat="0" applyBorder="0" applyAlignment="0" applyProtection="0"/>
    <xf numFmtId="168" fontId="30" fillId="45" borderId="0" applyNumberFormat="0" applyBorder="0" applyAlignment="0" applyProtection="0"/>
    <xf numFmtId="168" fontId="30" fillId="45" borderId="0" applyNumberFormat="0" applyBorder="0" applyAlignment="0" applyProtection="0"/>
    <xf numFmtId="169" fontId="30" fillId="45" borderId="0" applyNumberFormat="0" applyBorder="0" applyAlignment="0" applyProtection="0"/>
    <xf numFmtId="0" fontId="29" fillId="45"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168" fontId="30" fillId="45" borderId="0" applyNumberFormat="0" applyBorder="0" applyAlignment="0" applyProtection="0"/>
    <xf numFmtId="169" fontId="30" fillId="45" borderId="0" applyNumberFormat="0" applyBorder="0" applyAlignment="0" applyProtection="0"/>
    <xf numFmtId="168" fontId="30" fillId="45" borderId="0" applyNumberFormat="0" applyBorder="0" applyAlignment="0" applyProtection="0"/>
    <xf numFmtId="168" fontId="30" fillId="45" borderId="0" applyNumberFormat="0" applyBorder="0" applyAlignment="0" applyProtection="0"/>
    <xf numFmtId="169" fontId="30" fillId="45" borderId="0" applyNumberFormat="0" applyBorder="0" applyAlignment="0" applyProtection="0"/>
    <xf numFmtId="168" fontId="30" fillId="45" borderId="0" applyNumberFormat="0" applyBorder="0" applyAlignment="0" applyProtection="0"/>
    <xf numFmtId="168" fontId="30" fillId="45" borderId="0" applyNumberFormat="0" applyBorder="0" applyAlignment="0" applyProtection="0"/>
    <xf numFmtId="169" fontId="30" fillId="45" borderId="0" applyNumberFormat="0" applyBorder="0" applyAlignment="0" applyProtection="0"/>
    <xf numFmtId="168" fontId="30" fillId="45" borderId="0" applyNumberFormat="0" applyBorder="0" applyAlignment="0" applyProtection="0"/>
    <xf numFmtId="168" fontId="30" fillId="45" borderId="0" applyNumberFormat="0" applyBorder="0" applyAlignment="0" applyProtection="0"/>
    <xf numFmtId="169" fontId="30" fillId="45" borderId="0" applyNumberFormat="0" applyBorder="0" applyAlignment="0" applyProtection="0"/>
    <xf numFmtId="168" fontId="30" fillId="45" borderId="0" applyNumberFormat="0" applyBorder="0" applyAlignment="0" applyProtection="0"/>
    <xf numFmtId="0" fontId="29" fillId="45" borderId="0" applyNumberFormat="0" applyBorder="0" applyAlignment="0" applyProtection="0"/>
    <xf numFmtId="0" fontId="29" fillId="46" borderId="0" applyNumberFormat="0" applyBorder="0" applyAlignment="0" applyProtection="0"/>
    <xf numFmtId="0" fontId="4" fillId="22" borderId="0" applyNumberFormat="0" applyBorder="0" applyAlignment="0" applyProtection="0"/>
    <xf numFmtId="168" fontId="30" fillId="46" borderId="0" applyNumberFormat="0" applyBorder="0" applyAlignment="0" applyProtection="0"/>
    <xf numFmtId="168" fontId="30" fillId="46" borderId="0" applyNumberFormat="0" applyBorder="0" applyAlignment="0" applyProtection="0"/>
    <xf numFmtId="169" fontId="30" fillId="46" borderId="0" applyNumberFormat="0" applyBorder="0" applyAlignment="0" applyProtection="0"/>
    <xf numFmtId="0" fontId="29" fillId="46"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168" fontId="30" fillId="46" borderId="0" applyNumberFormat="0" applyBorder="0" applyAlignment="0" applyProtection="0"/>
    <xf numFmtId="169" fontId="30" fillId="46" borderId="0" applyNumberFormat="0" applyBorder="0" applyAlignment="0" applyProtection="0"/>
    <xf numFmtId="168" fontId="30" fillId="46" borderId="0" applyNumberFormat="0" applyBorder="0" applyAlignment="0" applyProtection="0"/>
    <xf numFmtId="168" fontId="30" fillId="46" borderId="0" applyNumberFormat="0" applyBorder="0" applyAlignment="0" applyProtection="0"/>
    <xf numFmtId="169" fontId="30" fillId="46" borderId="0" applyNumberFormat="0" applyBorder="0" applyAlignment="0" applyProtection="0"/>
    <xf numFmtId="168" fontId="30" fillId="46" borderId="0" applyNumberFormat="0" applyBorder="0" applyAlignment="0" applyProtection="0"/>
    <xf numFmtId="168" fontId="30" fillId="46" borderId="0" applyNumberFormat="0" applyBorder="0" applyAlignment="0" applyProtection="0"/>
    <xf numFmtId="169" fontId="30" fillId="46" borderId="0" applyNumberFormat="0" applyBorder="0" applyAlignment="0" applyProtection="0"/>
    <xf numFmtId="168" fontId="30" fillId="46" borderId="0" applyNumberFormat="0" applyBorder="0" applyAlignment="0" applyProtection="0"/>
    <xf numFmtId="168" fontId="30" fillId="46" borderId="0" applyNumberFormat="0" applyBorder="0" applyAlignment="0" applyProtection="0"/>
    <xf numFmtId="169" fontId="30" fillId="46" borderId="0" applyNumberFormat="0" applyBorder="0" applyAlignment="0" applyProtection="0"/>
    <xf numFmtId="168" fontId="30" fillId="46" borderId="0" applyNumberFormat="0" applyBorder="0" applyAlignment="0" applyProtection="0"/>
    <xf numFmtId="0" fontId="29" fillId="46" borderId="0" applyNumberFormat="0" applyBorder="0" applyAlignment="0" applyProtection="0"/>
    <xf numFmtId="0" fontId="29" fillId="41" borderId="0" applyNumberFormat="0" applyBorder="0" applyAlignment="0" applyProtection="0"/>
    <xf numFmtId="0" fontId="4" fillId="26" borderId="0" applyNumberFormat="0" applyBorder="0" applyAlignment="0" applyProtection="0"/>
    <xf numFmtId="168" fontId="30" fillId="41" borderId="0" applyNumberFormat="0" applyBorder="0" applyAlignment="0" applyProtection="0"/>
    <xf numFmtId="168" fontId="30" fillId="41" borderId="0" applyNumberFormat="0" applyBorder="0" applyAlignment="0" applyProtection="0"/>
    <xf numFmtId="169" fontId="30" fillId="41" borderId="0" applyNumberFormat="0" applyBorder="0" applyAlignment="0" applyProtection="0"/>
    <xf numFmtId="0" fontId="29" fillId="41"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168" fontId="30" fillId="41" borderId="0" applyNumberFormat="0" applyBorder="0" applyAlignment="0" applyProtection="0"/>
    <xf numFmtId="169" fontId="30" fillId="41" borderId="0" applyNumberFormat="0" applyBorder="0" applyAlignment="0" applyProtection="0"/>
    <xf numFmtId="168" fontId="30" fillId="41" borderId="0" applyNumberFormat="0" applyBorder="0" applyAlignment="0" applyProtection="0"/>
    <xf numFmtId="168" fontId="30" fillId="41" borderId="0" applyNumberFormat="0" applyBorder="0" applyAlignment="0" applyProtection="0"/>
    <xf numFmtId="169" fontId="30" fillId="41" borderId="0" applyNumberFormat="0" applyBorder="0" applyAlignment="0" applyProtection="0"/>
    <xf numFmtId="168" fontId="30" fillId="41" borderId="0" applyNumberFormat="0" applyBorder="0" applyAlignment="0" applyProtection="0"/>
    <xf numFmtId="168" fontId="30" fillId="41" borderId="0" applyNumberFormat="0" applyBorder="0" applyAlignment="0" applyProtection="0"/>
    <xf numFmtId="169" fontId="30" fillId="41" borderId="0" applyNumberFormat="0" applyBorder="0" applyAlignment="0" applyProtection="0"/>
    <xf numFmtId="168" fontId="30" fillId="41" borderId="0" applyNumberFormat="0" applyBorder="0" applyAlignment="0" applyProtection="0"/>
    <xf numFmtId="168" fontId="30" fillId="41" borderId="0" applyNumberFormat="0" applyBorder="0" applyAlignment="0" applyProtection="0"/>
    <xf numFmtId="169" fontId="30" fillId="41" borderId="0" applyNumberFormat="0" applyBorder="0" applyAlignment="0" applyProtection="0"/>
    <xf numFmtId="168" fontId="30" fillId="41" borderId="0" applyNumberFormat="0" applyBorder="0" applyAlignment="0" applyProtection="0"/>
    <xf numFmtId="0" fontId="29" fillId="41" borderId="0" applyNumberFormat="0" applyBorder="0" applyAlignment="0" applyProtection="0"/>
    <xf numFmtId="0" fontId="29" fillId="44" borderId="0" applyNumberFormat="0" applyBorder="0" applyAlignment="0" applyProtection="0"/>
    <xf numFmtId="0" fontId="4" fillId="30" borderId="0" applyNumberFormat="0" applyBorder="0" applyAlignment="0" applyProtection="0"/>
    <xf numFmtId="168" fontId="30" fillId="44" borderId="0" applyNumberFormat="0" applyBorder="0" applyAlignment="0" applyProtection="0"/>
    <xf numFmtId="168" fontId="30" fillId="44" borderId="0" applyNumberFormat="0" applyBorder="0" applyAlignment="0" applyProtection="0"/>
    <xf numFmtId="169" fontId="30" fillId="44" borderId="0" applyNumberFormat="0" applyBorder="0" applyAlignment="0" applyProtection="0"/>
    <xf numFmtId="0" fontId="29" fillId="44"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168" fontId="30" fillId="44" borderId="0" applyNumberFormat="0" applyBorder="0" applyAlignment="0" applyProtection="0"/>
    <xf numFmtId="169" fontId="30" fillId="44" borderId="0" applyNumberFormat="0" applyBorder="0" applyAlignment="0" applyProtection="0"/>
    <xf numFmtId="168" fontId="30" fillId="44" borderId="0" applyNumberFormat="0" applyBorder="0" applyAlignment="0" applyProtection="0"/>
    <xf numFmtId="168" fontId="30" fillId="44" borderId="0" applyNumberFormat="0" applyBorder="0" applyAlignment="0" applyProtection="0"/>
    <xf numFmtId="169" fontId="30" fillId="44" borderId="0" applyNumberFormat="0" applyBorder="0" applyAlignment="0" applyProtection="0"/>
    <xf numFmtId="168" fontId="30" fillId="44" borderId="0" applyNumberFormat="0" applyBorder="0" applyAlignment="0" applyProtection="0"/>
    <xf numFmtId="168" fontId="30" fillId="44" borderId="0" applyNumberFormat="0" applyBorder="0" applyAlignment="0" applyProtection="0"/>
    <xf numFmtId="169" fontId="30" fillId="44" borderId="0" applyNumberFormat="0" applyBorder="0" applyAlignment="0" applyProtection="0"/>
    <xf numFmtId="168" fontId="30" fillId="44" borderId="0" applyNumberFormat="0" applyBorder="0" applyAlignment="0" applyProtection="0"/>
    <xf numFmtId="168" fontId="30" fillId="44" borderId="0" applyNumberFormat="0" applyBorder="0" applyAlignment="0" applyProtection="0"/>
    <xf numFmtId="169" fontId="30" fillId="44" borderId="0" applyNumberFormat="0" applyBorder="0" applyAlignment="0" applyProtection="0"/>
    <xf numFmtId="168" fontId="30" fillId="44" borderId="0" applyNumberFormat="0" applyBorder="0" applyAlignment="0" applyProtection="0"/>
    <xf numFmtId="0" fontId="29" fillId="44" borderId="0" applyNumberFormat="0" applyBorder="0" applyAlignment="0" applyProtection="0"/>
    <xf numFmtId="0" fontId="29" fillId="47" borderId="0" applyNumberFormat="0" applyBorder="0" applyAlignment="0" applyProtection="0"/>
    <xf numFmtId="0" fontId="4" fillId="34" borderId="0" applyNumberFormat="0" applyBorder="0" applyAlignment="0" applyProtection="0"/>
    <xf numFmtId="168" fontId="30" fillId="47" borderId="0" applyNumberFormat="0" applyBorder="0" applyAlignment="0" applyProtection="0"/>
    <xf numFmtId="168" fontId="30" fillId="47" borderId="0" applyNumberFormat="0" applyBorder="0" applyAlignment="0" applyProtection="0"/>
    <xf numFmtId="169" fontId="30" fillId="47" borderId="0" applyNumberFormat="0" applyBorder="0" applyAlignment="0" applyProtection="0"/>
    <xf numFmtId="0" fontId="29" fillId="47"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168" fontId="30" fillId="47" borderId="0" applyNumberFormat="0" applyBorder="0" applyAlignment="0" applyProtection="0"/>
    <xf numFmtId="169" fontId="30" fillId="47" borderId="0" applyNumberFormat="0" applyBorder="0" applyAlignment="0" applyProtection="0"/>
    <xf numFmtId="168" fontId="30" fillId="47" borderId="0" applyNumberFormat="0" applyBorder="0" applyAlignment="0" applyProtection="0"/>
    <xf numFmtId="168" fontId="30" fillId="47" borderId="0" applyNumberFormat="0" applyBorder="0" applyAlignment="0" applyProtection="0"/>
    <xf numFmtId="169" fontId="30" fillId="47" borderId="0" applyNumberFormat="0" applyBorder="0" applyAlignment="0" applyProtection="0"/>
    <xf numFmtId="168" fontId="30" fillId="47" borderId="0" applyNumberFormat="0" applyBorder="0" applyAlignment="0" applyProtection="0"/>
    <xf numFmtId="168" fontId="30" fillId="47" borderId="0" applyNumberFormat="0" applyBorder="0" applyAlignment="0" applyProtection="0"/>
    <xf numFmtId="169" fontId="30" fillId="47" borderId="0" applyNumberFormat="0" applyBorder="0" applyAlignment="0" applyProtection="0"/>
    <xf numFmtId="168" fontId="30" fillId="47" borderId="0" applyNumberFormat="0" applyBorder="0" applyAlignment="0" applyProtection="0"/>
    <xf numFmtId="168" fontId="30" fillId="47" borderId="0" applyNumberFormat="0" applyBorder="0" applyAlignment="0" applyProtection="0"/>
    <xf numFmtId="169" fontId="30" fillId="47" borderId="0" applyNumberFormat="0" applyBorder="0" applyAlignment="0" applyProtection="0"/>
    <xf numFmtId="168" fontId="30" fillId="47" borderId="0" applyNumberFormat="0" applyBorder="0" applyAlignment="0" applyProtection="0"/>
    <xf numFmtId="0" fontId="29" fillId="47" borderId="0" applyNumberFormat="0" applyBorder="0" applyAlignment="0" applyProtection="0"/>
    <xf numFmtId="0" fontId="31" fillId="48" borderId="0" applyNumberFormat="0" applyBorder="0" applyAlignment="0" applyProtection="0"/>
    <xf numFmtId="0" fontId="32" fillId="15" borderId="0" applyNumberFormat="0" applyBorder="0" applyAlignment="0" applyProtection="0"/>
    <xf numFmtId="168" fontId="33" fillId="48" borderId="0" applyNumberFormat="0" applyBorder="0" applyAlignment="0" applyProtection="0"/>
    <xf numFmtId="168" fontId="33" fillId="48" borderId="0" applyNumberFormat="0" applyBorder="0" applyAlignment="0" applyProtection="0"/>
    <xf numFmtId="169" fontId="33" fillId="48" borderId="0" applyNumberFormat="0" applyBorder="0" applyAlignment="0" applyProtection="0"/>
    <xf numFmtId="0" fontId="31" fillId="48"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168" fontId="33" fillId="48" borderId="0" applyNumberFormat="0" applyBorder="0" applyAlignment="0" applyProtection="0"/>
    <xf numFmtId="169" fontId="33" fillId="48" borderId="0" applyNumberFormat="0" applyBorder="0" applyAlignment="0" applyProtection="0"/>
    <xf numFmtId="168" fontId="33" fillId="48" borderId="0" applyNumberFormat="0" applyBorder="0" applyAlignment="0" applyProtection="0"/>
    <xf numFmtId="168" fontId="33" fillId="48" borderId="0" applyNumberFormat="0" applyBorder="0" applyAlignment="0" applyProtection="0"/>
    <xf numFmtId="169" fontId="33" fillId="48" borderId="0" applyNumberFormat="0" applyBorder="0" applyAlignment="0" applyProtection="0"/>
    <xf numFmtId="168" fontId="33" fillId="48" borderId="0" applyNumberFormat="0" applyBorder="0" applyAlignment="0" applyProtection="0"/>
    <xf numFmtId="168" fontId="33" fillId="48" borderId="0" applyNumberFormat="0" applyBorder="0" applyAlignment="0" applyProtection="0"/>
    <xf numFmtId="169" fontId="33" fillId="48" borderId="0" applyNumberFormat="0" applyBorder="0" applyAlignment="0" applyProtection="0"/>
    <xf numFmtId="168" fontId="33" fillId="48" borderId="0" applyNumberFormat="0" applyBorder="0" applyAlignment="0" applyProtection="0"/>
    <xf numFmtId="168" fontId="33" fillId="48" borderId="0" applyNumberFormat="0" applyBorder="0" applyAlignment="0" applyProtection="0"/>
    <xf numFmtId="169" fontId="33" fillId="48" borderId="0" applyNumberFormat="0" applyBorder="0" applyAlignment="0" applyProtection="0"/>
    <xf numFmtId="168" fontId="33" fillId="48" borderId="0" applyNumberFormat="0" applyBorder="0" applyAlignment="0" applyProtection="0"/>
    <xf numFmtId="0" fontId="31" fillId="48" borderId="0" applyNumberFormat="0" applyBorder="0" applyAlignment="0" applyProtection="0"/>
    <xf numFmtId="0" fontId="31" fillId="45" borderId="0" applyNumberFormat="0" applyBorder="0" applyAlignment="0" applyProtection="0"/>
    <xf numFmtId="0" fontId="32" fillId="19" borderId="0" applyNumberFormat="0" applyBorder="0" applyAlignment="0" applyProtection="0"/>
    <xf numFmtId="168" fontId="33" fillId="45" borderId="0" applyNumberFormat="0" applyBorder="0" applyAlignment="0" applyProtection="0"/>
    <xf numFmtId="168" fontId="33" fillId="45" borderId="0" applyNumberFormat="0" applyBorder="0" applyAlignment="0" applyProtection="0"/>
    <xf numFmtId="169" fontId="33" fillId="45" borderId="0" applyNumberFormat="0" applyBorder="0" applyAlignment="0" applyProtection="0"/>
    <xf numFmtId="0" fontId="31" fillId="45"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168" fontId="33" fillId="45" borderId="0" applyNumberFormat="0" applyBorder="0" applyAlignment="0" applyProtection="0"/>
    <xf numFmtId="169" fontId="33" fillId="45" borderId="0" applyNumberFormat="0" applyBorder="0" applyAlignment="0" applyProtection="0"/>
    <xf numFmtId="168" fontId="33" fillId="45" borderId="0" applyNumberFormat="0" applyBorder="0" applyAlignment="0" applyProtection="0"/>
    <xf numFmtId="168" fontId="33" fillId="45" borderId="0" applyNumberFormat="0" applyBorder="0" applyAlignment="0" applyProtection="0"/>
    <xf numFmtId="169" fontId="33" fillId="45" borderId="0" applyNumberFormat="0" applyBorder="0" applyAlignment="0" applyProtection="0"/>
    <xf numFmtId="168" fontId="33" fillId="45" borderId="0" applyNumberFormat="0" applyBorder="0" applyAlignment="0" applyProtection="0"/>
    <xf numFmtId="168" fontId="33" fillId="45" borderId="0" applyNumberFormat="0" applyBorder="0" applyAlignment="0" applyProtection="0"/>
    <xf numFmtId="169" fontId="33" fillId="45" borderId="0" applyNumberFormat="0" applyBorder="0" applyAlignment="0" applyProtection="0"/>
    <xf numFmtId="168" fontId="33" fillId="45" borderId="0" applyNumberFormat="0" applyBorder="0" applyAlignment="0" applyProtection="0"/>
    <xf numFmtId="168" fontId="33" fillId="45" borderId="0" applyNumberFormat="0" applyBorder="0" applyAlignment="0" applyProtection="0"/>
    <xf numFmtId="169" fontId="33" fillId="45" borderId="0" applyNumberFormat="0" applyBorder="0" applyAlignment="0" applyProtection="0"/>
    <xf numFmtId="168" fontId="33" fillId="45" borderId="0" applyNumberFormat="0" applyBorder="0" applyAlignment="0" applyProtection="0"/>
    <xf numFmtId="0" fontId="31" fillId="45" borderId="0" applyNumberFormat="0" applyBorder="0" applyAlignment="0" applyProtection="0"/>
    <xf numFmtId="0" fontId="31" fillId="46" borderId="0" applyNumberFormat="0" applyBorder="0" applyAlignment="0" applyProtection="0"/>
    <xf numFmtId="0" fontId="32" fillId="23" borderId="0" applyNumberFormat="0" applyBorder="0" applyAlignment="0" applyProtection="0"/>
    <xf numFmtId="168" fontId="33" fillId="46" borderId="0" applyNumberFormat="0" applyBorder="0" applyAlignment="0" applyProtection="0"/>
    <xf numFmtId="168" fontId="33" fillId="46" borderId="0" applyNumberFormat="0" applyBorder="0" applyAlignment="0" applyProtection="0"/>
    <xf numFmtId="169" fontId="33" fillId="46" borderId="0" applyNumberFormat="0" applyBorder="0" applyAlignment="0" applyProtection="0"/>
    <xf numFmtId="0" fontId="31" fillId="46" borderId="0" applyNumberFormat="0" applyBorder="0" applyAlignment="0" applyProtection="0"/>
    <xf numFmtId="0" fontId="32" fillId="23" borderId="0" applyNumberFormat="0" applyBorder="0" applyAlignment="0" applyProtection="0"/>
    <xf numFmtId="0" fontId="32" fillId="23" borderId="0" applyNumberFormat="0" applyBorder="0" applyAlignment="0" applyProtection="0"/>
    <xf numFmtId="0" fontId="32" fillId="23" borderId="0" applyNumberFormat="0" applyBorder="0" applyAlignment="0" applyProtection="0"/>
    <xf numFmtId="0" fontId="32" fillId="23" borderId="0" applyNumberFormat="0" applyBorder="0" applyAlignment="0" applyProtection="0"/>
    <xf numFmtId="0" fontId="32" fillId="23" borderId="0" applyNumberFormat="0" applyBorder="0" applyAlignment="0" applyProtection="0"/>
    <xf numFmtId="0" fontId="32" fillId="23" borderId="0" applyNumberFormat="0" applyBorder="0" applyAlignment="0" applyProtection="0"/>
    <xf numFmtId="0" fontId="32" fillId="23" borderId="0" applyNumberFormat="0" applyBorder="0" applyAlignment="0" applyProtection="0"/>
    <xf numFmtId="168" fontId="33" fillId="46" borderId="0" applyNumberFormat="0" applyBorder="0" applyAlignment="0" applyProtection="0"/>
    <xf numFmtId="169" fontId="33" fillId="46" borderId="0" applyNumberFormat="0" applyBorder="0" applyAlignment="0" applyProtection="0"/>
    <xf numFmtId="168" fontId="33" fillId="46" borderId="0" applyNumberFormat="0" applyBorder="0" applyAlignment="0" applyProtection="0"/>
    <xf numFmtId="168" fontId="33" fillId="46" borderId="0" applyNumberFormat="0" applyBorder="0" applyAlignment="0" applyProtection="0"/>
    <xf numFmtId="169" fontId="33" fillId="46" borderId="0" applyNumberFormat="0" applyBorder="0" applyAlignment="0" applyProtection="0"/>
    <xf numFmtId="168" fontId="33" fillId="46" borderId="0" applyNumberFormat="0" applyBorder="0" applyAlignment="0" applyProtection="0"/>
    <xf numFmtId="168" fontId="33" fillId="46" borderId="0" applyNumberFormat="0" applyBorder="0" applyAlignment="0" applyProtection="0"/>
    <xf numFmtId="169" fontId="33" fillId="46" borderId="0" applyNumberFormat="0" applyBorder="0" applyAlignment="0" applyProtection="0"/>
    <xf numFmtId="168" fontId="33" fillId="46" borderId="0" applyNumberFormat="0" applyBorder="0" applyAlignment="0" applyProtection="0"/>
    <xf numFmtId="168" fontId="33" fillId="46" borderId="0" applyNumberFormat="0" applyBorder="0" applyAlignment="0" applyProtection="0"/>
    <xf numFmtId="169" fontId="33" fillId="46" borderId="0" applyNumberFormat="0" applyBorder="0" applyAlignment="0" applyProtection="0"/>
    <xf numFmtId="168" fontId="33" fillId="46" borderId="0" applyNumberFormat="0" applyBorder="0" applyAlignment="0" applyProtection="0"/>
    <xf numFmtId="0" fontId="31" fillId="46" borderId="0" applyNumberFormat="0" applyBorder="0" applyAlignment="0" applyProtection="0"/>
    <xf numFmtId="0" fontId="31" fillId="49" borderId="0" applyNumberFormat="0" applyBorder="0" applyAlignment="0" applyProtection="0"/>
    <xf numFmtId="0" fontId="32" fillId="27" borderId="0" applyNumberFormat="0" applyBorder="0" applyAlignment="0" applyProtection="0"/>
    <xf numFmtId="168" fontId="33" fillId="49" borderId="0" applyNumberFormat="0" applyBorder="0" applyAlignment="0" applyProtection="0"/>
    <xf numFmtId="168" fontId="33" fillId="49" borderId="0" applyNumberFormat="0" applyBorder="0" applyAlignment="0" applyProtection="0"/>
    <xf numFmtId="169" fontId="33" fillId="49" borderId="0" applyNumberFormat="0" applyBorder="0" applyAlignment="0" applyProtection="0"/>
    <xf numFmtId="0" fontId="31" fillId="49" borderId="0" applyNumberFormat="0" applyBorder="0" applyAlignment="0" applyProtection="0"/>
    <xf numFmtId="0" fontId="32" fillId="27" borderId="0" applyNumberFormat="0" applyBorder="0" applyAlignment="0" applyProtection="0"/>
    <xf numFmtId="0" fontId="32" fillId="27" borderId="0" applyNumberFormat="0" applyBorder="0" applyAlignment="0" applyProtection="0"/>
    <xf numFmtId="0" fontId="32" fillId="27" borderId="0" applyNumberFormat="0" applyBorder="0" applyAlignment="0" applyProtection="0"/>
    <xf numFmtId="0" fontId="32" fillId="27" borderId="0" applyNumberFormat="0" applyBorder="0" applyAlignment="0" applyProtection="0"/>
    <xf numFmtId="0" fontId="32" fillId="27" borderId="0" applyNumberFormat="0" applyBorder="0" applyAlignment="0" applyProtection="0"/>
    <xf numFmtId="0" fontId="32" fillId="27" borderId="0" applyNumberFormat="0" applyBorder="0" applyAlignment="0" applyProtection="0"/>
    <xf numFmtId="0" fontId="32" fillId="27" borderId="0" applyNumberFormat="0" applyBorder="0" applyAlignment="0" applyProtection="0"/>
    <xf numFmtId="168" fontId="33" fillId="49" borderId="0" applyNumberFormat="0" applyBorder="0" applyAlignment="0" applyProtection="0"/>
    <xf numFmtId="169" fontId="33" fillId="49" borderId="0" applyNumberFormat="0" applyBorder="0" applyAlignment="0" applyProtection="0"/>
    <xf numFmtId="168" fontId="33" fillId="49" borderId="0" applyNumberFormat="0" applyBorder="0" applyAlignment="0" applyProtection="0"/>
    <xf numFmtId="168" fontId="33" fillId="49" borderId="0" applyNumberFormat="0" applyBorder="0" applyAlignment="0" applyProtection="0"/>
    <xf numFmtId="169" fontId="33" fillId="49" borderId="0" applyNumberFormat="0" applyBorder="0" applyAlignment="0" applyProtection="0"/>
    <xf numFmtId="168" fontId="33" fillId="49" borderId="0" applyNumberFormat="0" applyBorder="0" applyAlignment="0" applyProtection="0"/>
    <xf numFmtId="168" fontId="33" fillId="49" borderId="0" applyNumberFormat="0" applyBorder="0" applyAlignment="0" applyProtection="0"/>
    <xf numFmtId="169" fontId="33" fillId="49" borderId="0" applyNumberFormat="0" applyBorder="0" applyAlignment="0" applyProtection="0"/>
    <xf numFmtId="168" fontId="33" fillId="49" borderId="0" applyNumberFormat="0" applyBorder="0" applyAlignment="0" applyProtection="0"/>
    <xf numFmtId="168" fontId="33" fillId="49" borderId="0" applyNumberFormat="0" applyBorder="0" applyAlignment="0" applyProtection="0"/>
    <xf numFmtId="169" fontId="33" fillId="49" borderId="0" applyNumberFormat="0" applyBorder="0" applyAlignment="0" applyProtection="0"/>
    <xf numFmtId="168" fontId="33" fillId="49" borderId="0" applyNumberFormat="0" applyBorder="0" applyAlignment="0" applyProtection="0"/>
    <xf numFmtId="0" fontId="31" fillId="49" borderId="0" applyNumberFormat="0" applyBorder="0" applyAlignment="0" applyProtection="0"/>
    <xf numFmtId="0" fontId="31" fillId="50" borderId="0" applyNumberFormat="0" applyBorder="0" applyAlignment="0" applyProtection="0"/>
    <xf numFmtId="0" fontId="32" fillId="31" borderId="0" applyNumberFormat="0" applyBorder="0" applyAlignment="0" applyProtection="0"/>
    <xf numFmtId="168" fontId="33" fillId="50" borderId="0" applyNumberFormat="0" applyBorder="0" applyAlignment="0" applyProtection="0"/>
    <xf numFmtId="168" fontId="33" fillId="50" borderId="0" applyNumberFormat="0" applyBorder="0" applyAlignment="0" applyProtection="0"/>
    <xf numFmtId="169" fontId="33" fillId="50" borderId="0" applyNumberFormat="0" applyBorder="0" applyAlignment="0" applyProtection="0"/>
    <xf numFmtId="0" fontId="31" fillId="50" borderId="0" applyNumberFormat="0" applyBorder="0" applyAlignment="0" applyProtection="0"/>
    <xf numFmtId="0" fontId="32" fillId="31" borderId="0" applyNumberFormat="0" applyBorder="0" applyAlignment="0" applyProtection="0"/>
    <xf numFmtId="0" fontId="32" fillId="31" borderId="0" applyNumberFormat="0" applyBorder="0" applyAlignment="0" applyProtection="0"/>
    <xf numFmtId="0" fontId="32" fillId="31" borderId="0" applyNumberFormat="0" applyBorder="0" applyAlignment="0" applyProtection="0"/>
    <xf numFmtId="0" fontId="32" fillId="31" borderId="0" applyNumberFormat="0" applyBorder="0" applyAlignment="0" applyProtection="0"/>
    <xf numFmtId="0" fontId="32" fillId="31" borderId="0" applyNumberFormat="0" applyBorder="0" applyAlignment="0" applyProtection="0"/>
    <xf numFmtId="0" fontId="32" fillId="31" borderId="0" applyNumberFormat="0" applyBorder="0" applyAlignment="0" applyProtection="0"/>
    <xf numFmtId="0" fontId="32" fillId="31" borderId="0" applyNumberFormat="0" applyBorder="0" applyAlignment="0" applyProtection="0"/>
    <xf numFmtId="168" fontId="33" fillId="50" borderId="0" applyNumberFormat="0" applyBorder="0" applyAlignment="0" applyProtection="0"/>
    <xf numFmtId="169" fontId="33" fillId="50" borderId="0" applyNumberFormat="0" applyBorder="0" applyAlignment="0" applyProtection="0"/>
    <xf numFmtId="168" fontId="33" fillId="50" borderId="0" applyNumberFormat="0" applyBorder="0" applyAlignment="0" applyProtection="0"/>
    <xf numFmtId="168" fontId="33" fillId="50" borderId="0" applyNumberFormat="0" applyBorder="0" applyAlignment="0" applyProtection="0"/>
    <xf numFmtId="169" fontId="33" fillId="50" borderId="0" applyNumberFormat="0" applyBorder="0" applyAlignment="0" applyProtection="0"/>
    <xf numFmtId="168" fontId="33" fillId="50" borderId="0" applyNumberFormat="0" applyBorder="0" applyAlignment="0" applyProtection="0"/>
    <xf numFmtId="168" fontId="33" fillId="50" borderId="0" applyNumberFormat="0" applyBorder="0" applyAlignment="0" applyProtection="0"/>
    <xf numFmtId="169" fontId="33" fillId="50" borderId="0" applyNumberFormat="0" applyBorder="0" applyAlignment="0" applyProtection="0"/>
    <xf numFmtId="168" fontId="33" fillId="50" borderId="0" applyNumberFormat="0" applyBorder="0" applyAlignment="0" applyProtection="0"/>
    <xf numFmtId="168" fontId="33" fillId="50" borderId="0" applyNumberFormat="0" applyBorder="0" applyAlignment="0" applyProtection="0"/>
    <xf numFmtId="169" fontId="33" fillId="50" borderId="0" applyNumberFormat="0" applyBorder="0" applyAlignment="0" applyProtection="0"/>
    <xf numFmtId="168" fontId="33" fillId="50" borderId="0" applyNumberFormat="0" applyBorder="0" applyAlignment="0" applyProtection="0"/>
    <xf numFmtId="0" fontId="31" fillId="50" borderId="0" applyNumberFormat="0" applyBorder="0" applyAlignment="0" applyProtection="0"/>
    <xf numFmtId="0" fontId="31" fillId="51" borderId="0" applyNumberFormat="0" applyBorder="0" applyAlignment="0" applyProtection="0"/>
    <xf numFmtId="0" fontId="32" fillId="35" borderId="0" applyNumberFormat="0" applyBorder="0" applyAlignment="0" applyProtection="0"/>
    <xf numFmtId="168" fontId="33" fillId="51" borderId="0" applyNumberFormat="0" applyBorder="0" applyAlignment="0" applyProtection="0"/>
    <xf numFmtId="168" fontId="33" fillId="51" borderId="0" applyNumberFormat="0" applyBorder="0" applyAlignment="0" applyProtection="0"/>
    <xf numFmtId="169" fontId="33" fillId="51" borderId="0" applyNumberFormat="0" applyBorder="0" applyAlignment="0" applyProtection="0"/>
    <xf numFmtId="0" fontId="31" fillId="51" borderId="0" applyNumberFormat="0" applyBorder="0" applyAlignment="0" applyProtection="0"/>
    <xf numFmtId="0" fontId="32" fillId="35" borderId="0" applyNumberFormat="0" applyBorder="0" applyAlignment="0" applyProtection="0"/>
    <xf numFmtId="0" fontId="32" fillId="35" borderId="0" applyNumberFormat="0" applyBorder="0" applyAlignment="0" applyProtection="0"/>
    <xf numFmtId="0" fontId="32" fillId="35" borderId="0" applyNumberFormat="0" applyBorder="0" applyAlignment="0" applyProtection="0"/>
    <xf numFmtId="0" fontId="32" fillId="35" borderId="0" applyNumberFormat="0" applyBorder="0" applyAlignment="0" applyProtection="0"/>
    <xf numFmtId="0" fontId="32" fillId="35" borderId="0" applyNumberFormat="0" applyBorder="0" applyAlignment="0" applyProtection="0"/>
    <xf numFmtId="0" fontId="32" fillId="35" borderId="0" applyNumberFormat="0" applyBorder="0" applyAlignment="0" applyProtection="0"/>
    <xf numFmtId="0" fontId="32" fillId="35" borderId="0" applyNumberFormat="0" applyBorder="0" applyAlignment="0" applyProtection="0"/>
    <xf numFmtId="168" fontId="33" fillId="51" borderId="0" applyNumberFormat="0" applyBorder="0" applyAlignment="0" applyProtection="0"/>
    <xf numFmtId="169" fontId="33" fillId="51" borderId="0" applyNumberFormat="0" applyBorder="0" applyAlignment="0" applyProtection="0"/>
    <xf numFmtId="168" fontId="33" fillId="51" borderId="0" applyNumberFormat="0" applyBorder="0" applyAlignment="0" applyProtection="0"/>
    <xf numFmtId="168" fontId="33" fillId="51" borderId="0" applyNumberFormat="0" applyBorder="0" applyAlignment="0" applyProtection="0"/>
    <xf numFmtId="169" fontId="33" fillId="51" borderId="0" applyNumberFormat="0" applyBorder="0" applyAlignment="0" applyProtection="0"/>
    <xf numFmtId="168" fontId="33" fillId="51" borderId="0" applyNumberFormat="0" applyBorder="0" applyAlignment="0" applyProtection="0"/>
    <xf numFmtId="168" fontId="33" fillId="51" borderId="0" applyNumberFormat="0" applyBorder="0" applyAlignment="0" applyProtection="0"/>
    <xf numFmtId="169" fontId="33" fillId="51" borderId="0" applyNumberFormat="0" applyBorder="0" applyAlignment="0" applyProtection="0"/>
    <xf numFmtId="168" fontId="33" fillId="51" borderId="0" applyNumberFormat="0" applyBorder="0" applyAlignment="0" applyProtection="0"/>
    <xf numFmtId="168" fontId="33" fillId="51" borderId="0" applyNumberFormat="0" applyBorder="0" applyAlignment="0" applyProtection="0"/>
    <xf numFmtId="169" fontId="33" fillId="51" borderId="0" applyNumberFormat="0" applyBorder="0" applyAlignment="0" applyProtection="0"/>
    <xf numFmtId="168" fontId="33" fillId="51" borderId="0" applyNumberFormat="0" applyBorder="0" applyAlignment="0" applyProtection="0"/>
    <xf numFmtId="0" fontId="31" fillId="51" borderId="0" applyNumberFormat="0" applyBorder="0" applyAlignment="0" applyProtection="0"/>
    <xf numFmtId="0" fontId="29" fillId="52" borderId="0" applyNumberFormat="0" applyBorder="0" applyAlignment="0" applyProtection="0"/>
    <xf numFmtId="0" fontId="29" fillId="52" borderId="0" applyNumberFormat="0" applyBorder="0" applyAlignment="0" applyProtection="0"/>
    <xf numFmtId="0" fontId="31" fillId="53" borderId="0" applyNumberFormat="0" applyBorder="0" applyAlignment="0" applyProtection="0"/>
    <xf numFmtId="0" fontId="31" fillId="54" borderId="0" applyNumberFormat="0" applyBorder="0" applyAlignment="0" applyProtection="0"/>
    <xf numFmtId="0" fontId="32" fillId="12" borderId="0" applyNumberFormat="0" applyBorder="0" applyAlignment="0" applyProtection="0"/>
    <xf numFmtId="168" fontId="33" fillId="54" borderId="0" applyNumberFormat="0" applyBorder="0" applyAlignment="0" applyProtection="0"/>
    <xf numFmtId="168" fontId="33" fillId="54" borderId="0" applyNumberFormat="0" applyBorder="0" applyAlignment="0" applyProtection="0"/>
    <xf numFmtId="169" fontId="33" fillId="54" borderId="0" applyNumberFormat="0" applyBorder="0" applyAlignment="0" applyProtection="0"/>
    <xf numFmtId="0" fontId="31" fillId="54" borderId="0" applyNumberFormat="0" applyBorder="0" applyAlignment="0" applyProtection="0"/>
    <xf numFmtId="0" fontId="32" fillId="12" borderId="0" applyNumberFormat="0" applyBorder="0" applyAlignment="0" applyProtection="0"/>
    <xf numFmtId="0" fontId="32" fillId="12" borderId="0" applyNumberFormat="0" applyBorder="0" applyAlignment="0" applyProtection="0"/>
    <xf numFmtId="0" fontId="32" fillId="12" borderId="0" applyNumberFormat="0" applyBorder="0" applyAlignment="0" applyProtection="0"/>
    <xf numFmtId="0" fontId="32" fillId="12" borderId="0" applyNumberFormat="0" applyBorder="0" applyAlignment="0" applyProtection="0"/>
    <xf numFmtId="0" fontId="32" fillId="12" borderId="0" applyNumberFormat="0" applyBorder="0" applyAlignment="0" applyProtection="0"/>
    <xf numFmtId="0" fontId="32" fillId="12" borderId="0" applyNumberFormat="0" applyBorder="0" applyAlignment="0" applyProtection="0"/>
    <xf numFmtId="0" fontId="32" fillId="12" borderId="0" applyNumberFormat="0" applyBorder="0" applyAlignment="0" applyProtection="0"/>
    <xf numFmtId="168" fontId="33" fillId="54" borderId="0" applyNumberFormat="0" applyBorder="0" applyAlignment="0" applyProtection="0"/>
    <xf numFmtId="169" fontId="33" fillId="54" borderId="0" applyNumberFormat="0" applyBorder="0" applyAlignment="0" applyProtection="0"/>
    <xf numFmtId="168" fontId="33" fillId="54" borderId="0" applyNumberFormat="0" applyBorder="0" applyAlignment="0" applyProtection="0"/>
    <xf numFmtId="168" fontId="33" fillId="54" borderId="0" applyNumberFormat="0" applyBorder="0" applyAlignment="0" applyProtection="0"/>
    <xf numFmtId="169" fontId="33" fillId="54" borderId="0" applyNumberFormat="0" applyBorder="0" applyAlignment="0" applyProtection="0"/>
    <xf numFmtId="168" fontId="33" fillId="54" borderId="0" applyNumberFormat="0" applyBorder="0" applyAlignment="0" applyProtection="0"/>
    <xf numFmtId="168" fontId="33" fillId="54" borderId="0" applyNumberFormat="0" applyBorder="0" applyAlignment="0" applyProtection="0"/>
    <xf numFmtId="169" fontId="33" fillId="54" borderId="0" applyNumberFormat="0" applyBorder="0" applyAlignment="0" applyProtection="0"/>
    <xf numFmtId="168" fontId="33" fillId="54" borderId="0" applyNumberFormat="0" applyBorder="0" applyAlignment="0" applyProtection="0"/>
    <xf numFmtId="168" fontId="33" fillId="54" borderId="0" applyNumberFormat="0" applyBorder="0" applyAlignment="0" applyProtection="0"/>
    <xf numFmtId="169" fontId="33" fillId="54" borderId="0" applyNumberFormat="0" applyBorder="0" applyAlignment="0" applyProtection="0"/>
    <xf numFmtId="168" fontId="33" fillId="54" borderId="0" applyNumberFormat="0" applyBorder="0" applyAlignment="0" applyProtection="0"/>
    <xf numFmtId="0" fontId="31" fillId="54" borderId="0" applyNumberFormat="0" applyBorder="0" applyAlignment="0" applyProtection="0"/>
    <xf numFmtId="0" fontId="31" fillId="54" borderId="0" applyNumberFormat="0" applyBorder="0" applyAlignment="0" applyProtection="0"/>
    <xf numFmtId="0" fontId="31" fillId="54" borderId="0" applyNumberFormat="0" applyBorder="0" applyAlignment="0" applyProtection="0"/>
    <xf numFmtId="0" fontId="29" fillId="55" borderId="0" applyNumberFormat="0" applyBorder="0" applyAlignment="0" applyProtection="0"/>
    <xf numFmtId="0" fontId="29" fillId="56" borderId="0" applyNumberFormat="0" applyBorder="0" applyAlignment="0" applyProtection="0"/>
    <xf numFmtId="0" fontId="31" fillId="57" borderId="0" applyNumberFormat="0" applyBorder="0" applyAlignment="0" applyProtection="0"/>
    <xf numFmtId="0" fontId="31" fillId="58" borderId="0" applyNumberFormat="0" applyBorder="0" applyAlignment="0" applyProtection="0"/>
    <xf numFmtId="0" fontId="32" fillId="16" borderId="0" applyNumberFormat="0" applyBorder="0" applyAlignment="0" applyProtection="0"/>
    <xf numFmtId="168" fontId="33" fillId="58" borderId="0" applyNumberFormat="0" applyBorder="0" applyAlignment="0" applyProtection="0"/>
    <xf numFmtId="168" fontId="33" fillId="58" borderId="0" applyNumberFormat="0" applyBorder="0" applyAlignment="0" applyProtection="0"/>
    <xf numFmtId="169" fontId="33" fillId="58" borderId="0" applyNumberFormat="0" applyBorder="0" applyAlignment="0" applyProtection="0"/>
    <xf numFmtId="0" fontId="31" fillId="58"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168" fontId="33" fillId="58" borderId="0" applyNumberFormat="0" applyBorder="0" applyAlignment="0" applyProtection="0"/>
    <xf numFmtId="169" fontId="33" fillId="58" borderId="0" applyNumberFormat="0" applyBorder="0" applyAlignment="0" applyProtection="0"/>
    <xf numFmtId="168" fontId="33" fillId="58" borderId="0" applyNumberFormat="0" applyBorder="0" applyAlignment="0" applyProtection="0"/>
    <xf numFmtId="168" fontId="33" fillId="58" borderId="0" applyNumberFormat="0" applyBorder="0" applyAlignment="0" applyProtection="0"/>
    <xf numFmtId="169" fontId="33" fillId="58" borderId="0" applyNumberFormat="0" applyBorder="0" applyAlignment="0" applyProtection="0"/>
    <xf numFmtId="168" fontId="33" fillId="58" borderId="0" applyNumberFormat="0" applyBorder="0" applyAlignment="0" applyProtection="0"/>
    <xf numFmtId="168" fontId="33" fillId="58" borderId="0" applyNumberFormat="0" applyBorder="0" applyAlignment="0" applyProtection="0"/>
    <xf numFmtId="169" fontId="33" fillId="58" borderId="0" applyNumberFormat="0" applyBorder="0" applyAlignment="0" applyProtection="0"/>
    <xf numFmtId="168" fontId="33" fillId="58" borderId="0" applyNumberFormat="0" applyBorder="0" applyAlignment="0" applyProtection="0"/>
    <xf numFmtId="168" fontId="33" fillId="58" borderId="0" applyNumberFormat="0" applyBorder="0" applyAlignment="0" applyProtection="0"/>
    <xf numFmtId="169" fontId="33" fillId="58" borderId="0" applyNumberFormat="0" applyBorder="0" applyAlignment="0" applyProtection="0"/>
    <xf numFmtId="168" fontId="33" fillId="58" borderId="0" applyNumberFormat="0" applyBorder="0" applyAlignment="0" applyProtection="0"/>
    <xf numFmtId="0" fontId="31" fillId="58" borderId="0" applyNumberFormat="0" applyBorder="0" applyAlignment="0" applyProtection="0"/>
    <xf numFmtId="0" fontId="31" fillId="58" borderId="0" applyNumberFormat="0" applyBorder="0" applyAlignment="0" applyProtection="0"/>
    <xf numFmtId="0" fontId="31" fillId="58" borderId="0" applyNumberFormat="0" applyBorder="0" applyAlignment="0" applyProtection="0"/>
    <xf numFmtId="0" fontId="29" fillId="55" borderId="0" applyNumberFormat="0" applyBorder="0" applyAlignment="0" applyProtection="0"/>
    <xf numFmtId="0" fontId="29" fillId="59" borderId="0" applyNumberFormat="0" applyBorder="0" applyAlignment="0" applyProtection="0"/>
    <xf numFmtId="0" fontId="31" fillId="56" borderId="0" applyNumberFormat="0" applyBorder="0" applyAlignment="0" applyProtection="0"/>
    <xf numFmtId="0" fontId="31" fillId="60" borderId="0" applyNumberFormat="0" applyBorder="0" applyAlignment="0" applyProtection="0"/>
    <xf numFmtId="0" fontId="32" fillId="20" borderId="0" applyNumberFormat="0" applyBorder="0" applyAlignment="0" applyProtection="0"/>
    <xf numFmtId="168" fontId="33" fillId="60" borderId="0" applyNumberFormat="0" applyBorder="0" applyAlignment="0" applyProtection="0"/>
    <xf numFmtId="168" fontId="33" fillId="60" borderId="0" applyNumberFormat="0" applyBorder="0" applyAlignment="0" applyProtection="0"/>
    <xf numFmtId="169" fontId="33" fillId="60" borderId="0" applyNumberFormat="0" applyBorder="0" applyAlignment="0" applyProtection="0"/>
    <xf numFmtId="0" fontId="31" fillId="60" borderId="0" applyNumberFormat="0" applyBorder="0" applyAlignment="0" applyProtection="0"/>
    <xf numFmtId="0" fontId="32" fillId="20" borderId="0" applyNumberFormat="0" applyBorder="0" applyAlignment="0" applyProtection="0"/>
    <xf numFmtId="0" fontId="32" fillId="20" borderId="0" applyNumberFormat="0" applyBorder="0" applyAlignment="0" applyProtection="0"/>
    <xf numFmtId="0" fontId="32" fillId="20" borderId="0" applyNumberFormat="0" applyBorder="0" applyAlignment="0" applyProtection="0"/>
    <xf numFmtId="0" fontId="32" fillId="20" borderId="0" applyNumberFormat="0" applyBorder="0" applyAlignment="0" applyProtection="0"/>
    <xf numFmtId="0" fontId="32" fillId="20" borderId="0" applyNumberFormat="0" applyBorder="0" applyAlignment="0" applyProtection="0"/>
    <xf numFmtId="0" fontId="32" fillId="20" borderId="0" applyNumberFormat="0" applyBorder="0" applyAlignment="0" applyProtection="0"/>
    <xf numFmtId="0" fontId="32" fillId="20" borderId="0" applyNumberFormat="0" applyBorder="0" applyAlignment="0" applyProtection="0"/>
    <xf numFmtId="168" fontId="33" fillId="60" borderId="0" applyNumberFormat="0" applyBorder="0" applyAlignment="0" applyProtection="0"/>
    <xf numFmtId="169" fontId="33" fillId="60" borderId="0" applyNumberFormat="0" applyBorder="0" applyAlignment="0" applyProtection="0"/>
    <xf numFmtId="168" fontId="33" fillId="60" borderId="0" applyNumberFormat="0" applyBorder="0" applyAlignment="0" applyProtection="0"/>
    <xf numFmtId="168" fontId="33" fillId="60" borderId="0" applyNumberFormat="0" applyBorder="0" applyAlignment="0" applyProtection="0"/>
    <xf numFmtId="169" fontId="33" fillId="60" borderId="0" applyNumberFormat="0" applyBorder="0" applyAlignment="0" applyProtection="0"/>
    <xf numFmtId="168" fontId="33" fillId="60" borderId="0" applyNumberFormat="0" applyBorder="0" applyAlignment="0" applyProtection="0"/>
    <xf numFmtId="168" fontId="33" fillId="60" borderId="0" applyNumberFormat="0" applyBorder="0" applyAlignment="0" applyProtection="0"/>
    <xf numFmtId="169" fontId="33" fillId="60" borderId="0" applyNumberFormat="0" applyBorder="0" applyAlignment="0" applyProtection="0"/>
    <xf numFmtId="168" fontId="33" fillId="60" borderId="0" applyNumberFormat="0" applyBorder="0" applyAlignment="0" applyProtection="0"/>
    <xf numFmtId="168" fontId="33" fillId="60" borderId="0" applyNumberFormat="0" applyBorder="0" applyAlignment="0" applyProtection="0"/>
    <xf numFmtId="169" fontId="33" fillId="60" borderId="0" applyNumberFormat="0" applyBorder="0" applyAlignment="0" applyProtection="0"/>
    <xf numFmtId="168" fontId="33" fillId="60" borderId="0" applyNumberFormat="0" applyBorder="0" applyAlignment="0" applyProtection="0"/>
    <xf numFmtId="0" fontId="31" fillId="60" borderId="0" applyNumberFormat="0" applyBorder="0" applyAlignment="0" applyProtection="0"/>
    <xf numFmtId="0" fontId="31" fillId="60" borderId="0" applyNumberFormat="0" applyBorder="0" applyAlignment="0" applyProtection="0"/>
    <xf numFmtId="0" fontId="31" fillId="60" borderId="0" applyNumberFormat="0" applyBorder="0" applyAlignment="0" applyProtection="0"/>
    <xf numFmtId="0" fontId="29" fillId="52" borderId="0" applyNumberFormat="0" applyBorder="0" applyAlignment="0" applyProtection="0"/>
    <xf numFmtId="0" fontId="29" fillId="56" borderId="0" applyNumberFormat="0" applyBorder="0" applyAlignment="0" applyProtection="0"/>
    <xf numFmtId="0" fontId="31" fillId="56" borderId="0" applyNumberFormat="0" applyBorder="0" applyAlignment="0" applyProtection="0"/>
    <xf numFmtId="0" fontId="31" fillId="49" borderId="0" applyNumberFormat="0" applyBorder="0" applyAlignment="0" applyProtection="0"/>
    <xf numFmtId="0" fontId="32" fillId="24" borderId="0" applyNumberFormat="0" applyBorder="0" applyAlignment="0" applyProtection="0"/>
    <xf numFmtId="168" fontId="33" fillId="49" borderId="0" applyNumberFormat="0" applyBorder="0" applyAlignment="0" applyProtection="0"/>
    <xf numFmtId="168" fontId="33" fillId="49" borderId="0" applyNumberFormat="0" applyBorder="0" applyAlignment="0" applyProtection="0"/>
    <xf numFmtId="169" fontId="33" fillId="49" borderId="0" applyNumberFormat="0" applyBorder="0" applyAlignment="0" applyProtection="0"/>
    <xf numFmtId="0" fontId="31" fillId="49" borderId="0" applyNumberFormat="0" applyBorder="0" applyAlignment="0" applyProtection="0"/>
    <xf numFmtId="0" fontId="32" fillId="24" borderId="0" applyNumberFormat="0" applyBorder="0" applyAlignment="0" applyProtection="0"/>
    <xf numFmtId="0" fontId="32" fillId="24" borderId="0" applyNumberFormat="0" applyBorder="0" applyAlignment="0" applyProtection="0"/>
    <xf numFmtId="0" fontId="32" fillId="24" borderId="0" applyNumberFormat="0" applyBorder="0" applyAlignment="0" applyProtection="0"/>
    <xf numFmtId="0" fontId="32" fillId="24" borderId="0" applyNumberFormat="0" applyBorder="0" applyAlignment="0" applyProtection="0"/>
    <xf numFmtId="0" fontId="32" fillId="24" borderId="0" applyNumberFormat="0" applyBorder="0" applyAlignment="0" applyProtection="0"/>
    <xf numFmtId="0" fontId="32" fillId="24" borderId="0" applyNumberFormat="0" applyBorder="0" applyAlignment="0" applyProtection="0"/>
    <xf numFmtId="0" fontId="32" fillId="24" borderId="0" applyNumberFormat="0" applyBorder="0" applyAlignment="0" applyProtection="0"/>
    <xf numFmtId="168" fontId="33" fillId="49" borderId="0" applyNumberFormat="0" applyBorder="0" applyAlignment="0" applyProtection="0"/>
    <xf numFmtId="169" fontId="33" fillId="49" borderId="0" applyNumberFormat="0" applyBorder="0" applyAlignment="0" applyProtection="0"/>
    <xf numFmtId="168" fontId="33" fillId="49" borderId="0" applyNumberFormat="0" applyBorder="0" applyAlignment="0" applyProtection="0"/>
    <xf numFmtId="168" fontId="33" fillId="49" borderId="0" applyNumberFormat="0" applyBorder="0" applyAlignment="0" applyProtection="0"/>
    <xf numFmtId="169" fontId="33" fillId="49" borderId="0" applyNumberFormat="0" applyBorder="0" applyAlignment="0" applyProtection="0"/>
    <xf numFmtId="168" fontId="33" fillId="49" borderId="0" applyNumberFormat="0" applyBorder="0" applyAlignment="0" applyProtection="0"/>
    <xf numFmtId="168" fontId="33" fillId="49" borderId="0" applyNumberFormat="0" applyBorder="0" applyAlignment="0" applyProtection="0"/>
    <xf numFmtId="169" fontId="33" fillId="49" borderId="0" applyNumberFormat="0" applyBorder="0" applyAlignment="0" applyProtection="0"/>
    <xf numFmtId="168" fontId="33" fillId="49" borderId="0" applyNumberFormat="0" applyBorder="0" applyAlignment="0" applyProtection="0"/>
    <xf numFmtId="168" fontId="33" fillId="49" borderId="0" applyNumberFormat="0" applyBorder="0" applyAlignment="0" applyProtection="0"/>
    <xf numFmtId="169" fontId="33" fillId="49" borderId="0" applyNumberFormat="0" applyBorder="0" applyAlignment="0" applyProtection="0"/>
    <xf numFmtId="168" fontId="33" fillId="49" borderId="0" applyNumberFormat="0" applyBorder="0" applyAlignment="0" applyProtection="0"/>
    <xf numFmtId="0" fontId="31" fillId="49" borderId="0" applyNumberFormat="0" applyBorder="0" applyAlignment="0" applyProtection="0"/>
    <xf numFmtId="0" fontId="31" fillId="49" borderId="0" applyNumberFormat="0" applyBorder="0" applyAlignment="0" applyProtection="0"/>
    <xf numFmtId="0" fontId="31" fillId="49" borderId="0" applyNumberFormat="0" applyBorder="0" applyAlignment="0" applyProtection="0"/>
    <xf numFmtId="0" fontId="29" fillId="61" borderId="0" applyNumberFormat="0" applyBorder="0" applyAlignment="0" applyProtection="0"/>
    <xf numFmtId="0" fontId="29" fillId="52" borderId="0" applyNumberFormat="0" applyBorder="0" applyAlignment="0" applyProtection="0"/>
    <xf numFmtId="0" fontId="31" fillId="53" borderId="0" applyNumberFormat="0" applyBorder="0" applyAlignment="0" applyProtection="0"/>
    <xf numFmtId="0" fontId="31" fillId="50" borderId="0" applyNumberFormat="0" applyBorder="0" applyAlignment="0" applyProtection="0"/>
    <xf numFmtId="0" fontId="32" fillId="28" borderId="0" applyNumberFormat="0" applyBorder="0" applyAlignment="0" applyProtection="0"/>
    <xf numFmtId="168" fontId="33" fillId="50" borderId="0" applyNumberFormat="0" applyBorder="0" applyAlignment="0" applyProtection="0"/>
    <xf numFmtId="168" fontId="33" fillId="50" borderId="0" applyNumberFormat="0" applyBorder="0" applyAlignment="0" applyProtection="0"/>
    <xf numFmtId="169" fontId="33" fillId="50" borderId="0" applyNumberFormat="0" applyBorder="0" applyAlignment="0" applyProtection="0"/>
    <xf numFmtId="0" fontId="31" fillId="50" borderId="0" applyNumberFormat="0" applyBorder="0" applyAlignment="0" applyProtection="0"/>
    <xf numFmtId="0" fontId="32" fillId="28" borderId="0" applyNumberFormat="0" applyBorder="0" applyAlignment="0" applyProtection="0"/>
    <xf numFmtId="0" fontId="32" fillId="28" borderId="0" applyNumberFormat="0" applyBorder="0" applyAlignment="0" applyProtection="0"/>
    <xf numFmtId="0" fontId="32" fillId="28" borderId="0" applyNumberFormat="0" applyBorder="0" applyAlignment="0" applyProtection="0"/>
    <xf numFmtId="0" fontId="32" fillId="28" borderId="0" applyNumberFormat="0" applyBorder="0" applyAlignment="0" applyProtection="0"/>
    <xf numFmtId="0" fontId="32" fillId="28" borderId="0" applyNumberFormat="0" applyBorder="0" applyAlignment="0" applyProtection="0"/>
    <xf numFmtId="0" fontId="32" fillId="28" borderId="0" applyNumberFormat="0" applyBorder="0" applyAlignment="0" applyProtection="0"/>
    <xf numFmtId="0" fontId="32" fillId="28" borderId="0" applyNumberFormat="0" applyBorder="0" applyAlignment="0" applyProtection="0"/>
    <xf numFmtId="168" fontId="33" fillId="50" borderId="0" applyNumberFormat="0" applyBorder="0" applyAlignment="0" applyProtection="0"/>
    <xf numFmtId="169" fontId="33" fillId="50" borderId="0" applyNumberFormat="0" applyBorder="0" applyAlignment="0" applyProtection="0"/>
    <xf numFmtId="168" fontId="33" fillId="50" borderId="0" applyNumberFormat="0" applyBorder="0" applyAlignment="0" applyProtection="0"/>
    <xf numFmtId="168" fontId="33" fillId="50" borderId="0" applyNumberFormat="0" applyBorder="0" applyAlignment="0" applyProtection="0"/>
    <xf numFmtId="169" fontId="33" fillId="50" borderId="0" applyNumberFormat="0" applyBorder="0" applyAlignment="0" applyProtection="0"/>
    <xf numFmtId="168" fontId="33" fillId="50" borderId="0" applyNumberFormat="0" applyBorder="0" applyAlignment="0" applyProtection="0"/>
    <xf numFmtId="168" fontId="33" fillId="50" borderId="0" applyNumberFormat="0" applyBorder="0" applyAlignment="0" applyProtection="0"/>
    <xf numFmtId="169" fontId="33" fillId="50" borderId="0" applyNumberFormat="0" applyBorder="0" applyAlignment="0" applyProtection="0"/>
    <xf numFmtId="168" fontId="33" fillId="50" borderId="0" applyNumberFormat="0" applyBorder="0" applyAlignment="0" applyProtection="0"/>
    <xf numFmtId="168" fontId="33" fillId="50" borderId="0" applyNumberFormat="0" applyBorder="0" applyAlignment="0" applyProtection="0"/>
    <xf numFmtId="169" fontId="33" fillId="50" borderId="0" applyNumberFormat="0" applyBorder="0" applyAlignment="0" applyProtection="0"/>
    <xf numFmtId="168" fontId="33" fillId="50" borderId="0" applyNumberFormat="0" applyBorder="0" applyAlignment="0" applyProtection="0"/>
    <xf numFmtId="0" fontId="31" fillId="50" borderId="0" applyNumberFormat="0" applyBorder="0" applyAlignment="0" applyProtection="0"/>
    <xf numFmtId="0" fontId="31" fillId="50" borderId="0" applyNumberFormat="0" applyBorder="0" applyAlignment="0" applyProtection="0"/>
    <xf numFmtId="0" fontId="31" fillId="50" borderId="0" applyNumberFormat="0" applyBorder="0" applyAlignment="0" applyProtection="0"/>
    <xf numFmtId="0" fontId="29" fillId="55" borderId="0" applyNumberFormat="0" applyBorder="0" applyAlignment="0" applyProtection="0"/>
    <xf numFmtId="0" fontId="29" fillId="62" borderId="0" applyNumberFormat="0" applyBorder="0" applyAlignment="0" applyProtection="0"/>
    <xf numFmtId="0" fontId="31" fillId="62" borderId="0" applyNumberFormat="0" applyBorder="0" applyAlignment="0" applyProtection="0"/>
    <xf numFmtId="0" fontId="31" fillId="63" borderId="0" applyNumberFormat="0" applyBorder="0" applyAlignment="0" applyProtection="0"/>
    <xf numFmtId="0" fontId="32" fillId="32" borderId="0" applyNumberFormat="0" applyBorder="0" applyAlignment="0" applyProtection="0"/>
    <xf numFmtId="168" fontId="33" fillId="63" borderId="0" applyNumberFormat="0" applyBorder="0" applyAlignment="0" applyProtection="0"/>
    <xf numFmtId="168" fontId="33" fillId="63" borderId="0" applyNumberFormat="0" applyBorder="0" applyAlignment="0" applyProtection="0"/>
    <xf numFmtId="169" fontId="33" fillId="63" borderId="0" applyNumberFormat="0" applyBorder="0" applyAlignment="0" applyProtection="0"/>
    <xf numFmtId="0" fontId="31" fillId="63" borderId="0" applyNumberFormat="0" applyBorder="0" applyAlignment="0" applyProtection="0"/>
    <xf numFmtId="0" fontId="32" fillId="32" borderId="0" applyNumberFormat="0" applyBorder="0" applyAlignment="0" applyProtection="0"/>
    <xf numFmtId="0" fontId="32" fillId="32" borderId="0" applyNumberFormat="0" applyBorder="0" applyAlignment="0" applyProtection="0"/>
    <xf numFmtId="0" fontId="32" fillId="32" borderId="0" applyNumberFormat="0" applyBorder="0" applyAlignment="0" applyProtection="0"/>
    <xf numFmtId="0" fontId="32" fillId="32" borderId="0" applyNumberFormat="0" applyBorder="0" applyAlignment="0" applyProtection="0"/>
    <xf numFmtId="0" fontId="32" fillId="32" borderId="0" applyNumberFormat="0" applyBorder="0" applyAlignment="0" applyProtection="0"/>
    <xf numFmtId="0" fontId="32" fillId="32" borderId="0" applyNumberFormat="0" applyBorder="0" applyAlignment="0" applyProtection="0"/>
    <xf numFmtId="0" fontId="32" fillId="32" borderId="0" applyNumberFormat="0" applyBorder="0" applyAlignment="0" applyProtection="0"/>
    <xf numFmtId="168" fontId="33" fillId="63" borderId="0" applyNumberFormat="0" applyBorder="0" applyAlignment="0" applyProtection="0"/>
    <xf numFmtId="169" fontId="33" fillId="63" borderId="0" applyNumberFormat="0" applyBorder="0" applyAlignment="0" applyProtection="0"/>
    <xf numFmtId="168" fontId="33" fillId="63" borderId="0" applyNumberFormat="0" applyBorder="0" applyAlignment="0" applyProtection="0"/>
    <xf numFmtId="168" fontId="33" fillId="63" borderId="0" applyNumberFormat="0" applyBorder="0" applyAlignment="0" applyProtection="0"/>
    <xf numFmtId="169" fontId="33" fillId="63" borderId="0" applyNumberFormat="0" applyBorder="0" applyAlignment="0" applyProtection="0"/>
    <xf numFmtId="168" fontId="33" fillId="63" borderId="0" applyNumberFormat="0" applyBorder="0" applyAlignment="0" applyProtection="0"/>
    <xf numFmtId="168" fontId="33" fillId="63" borderId="0" applyNumberFormat="0" applyBorder="0" applyAlignment="0" applyProtection="0"/>
    <xf numFmtId="169" fontId="33" fillId="63" borderId="0" applyNumberFormat="0" applyBorder="0" applyAlignment="0" applyProtection="0"/>
    <xf numFmtId="168" fontId="33" fillId="63" borderId="0" applyNumberFormat="0" applyBorder="0" applyAlignment="0" applyProtection="0"/>
    <xf numFmtId="168" fontId="33" fillId="63" borderId="0" applyNumberFormat="0" applyBorder="0" applyAlignment="0" applyProtection="0"/>
    <xf numFmtId="169" fontId="33" fillId="63" borderId="0" applyNumberFormat="0" applyBorder="0" applyAlignment="0" applyProtection="0"/>
    <xf numFmtId="168" fontId="33" fillId="63" borderId="0" applyNumberFormat="0" applyBorder="0" applyAlignment="0" applyProtection="0"/>
    <xf numFmtId="0" fontId="31" fillId="63" borderId="0" applyNumberFormat="0" applyBorder="0" applyAlignment="0" applyProtection="0"/>
    <xf numFmtId="0" fontId="31" fillId="63" borderId="0" applyNumberFormat="0" applyBorder="0" applyAlignment="0" applyProtection="0"/>
    <xf numFmtId="0" fontId="31" fillId="63" borderId="0" applyNumberFormat="0" applyBorder="0" applyAlignment="0" applyProtection="0"/>
    <xf numFmtId="0" fontId="34" fillId="39" borderId="0" applyNumberFormat="0" applyBorder="0" applyAlignment="0" applyProtection="0"/>
    <xf numFmtId="0" fontId="35" fillId="6" borderId="0" applyNumberFormat="0" applyBorder="0" applyAlignment="0" applyProtection="0"/>
    <xf numFmtId="168" fontId="36" fillId="39" borderId="0" applyNumberFormat="0" applyBorder="0" applyAlignment="0" applyProtection="0"/>
    <xf numFmtId="168" fontId="36" fillId="39" borderId="0" applyNumberFormat="0" applyBorder="0" applyAlignment="0" applyProtection="0"/>
    <xf numFmtId="169" fontId="36" fillId="39" borderId="0" applyNumberFormat="0" applyBorder="0" applyAlignment="0" applyProtection="0"/>
    <xf numFmtId="0" fontId="34" fillId="39" borderId="0" applyNumberFormat="0" applyBorder="0" applyAlignment="0" applyProtection="0"/>
    <xf numFmtId="0" fontId="35" fillId="6" borderId="0" applyNumberFormat="0" applyBorder="0" applyAlignment="0" applyProtection="0"/>
    <xf numFmtId="0" fontId="35" fillId="6" borderId="0" applyNumberFormat="0" applyBorder="0" applyAlignment="0" applyProtection="0"/>
    <xf numFmtId="0" fontId="35" fillId="6" borderId="0" applyNumberFormat="0" applyBorder="0" applyAlignment="0" applyProtection="0"/>
    <xf numFmtId="0" fontId="35" fillId="6" borderId="0" applyNumberFormat="0" applyBorder="0" applyAlignment="0" applyProtection="0"/>
    <xf numFmtId="0" fontId="35" fillId="6" borderId="0" applyNumberFormat="0" applyBorder="0" applyAlignment="0" applyProtection="0"/>
    <xf numFmtId="0" fontId="35" fillId="6" borderId="0" applyNumberFormat="0" applyBorder="0" applyAlignment="0" applyProtection="0"/>
    <xf numFmtId="0" fontId="35" fillId="6" borderId="0" applyNumberFormat="0" applyBorder="0" applyAlignment="0" applyProtection="0"/>
    <xf numFmtId="168" fontId="36" fillId="39" borderId="0" applyNumberFormat="0" applyBorder="0" applyAlignment="0" applyProtection="0"/>
    <xf numFmtId="169" fontId="36" fillId="39" borderId="0" applyNumberFormat="0" applyBorder="0" applyAlignment="0" applyProtection="0"/>
    <xf numFmtId="168" fontId="36" fillId="39" borderId="0" applyNumberFormat="0" applyBorder="0" applyAlignment="0" applyProtection="0"/>
    <xf numFmtId="168" fontId="36" fillId="39" borderId="0" applyNumberFormat="0" applyBorder="0" applyAlignment="0" applyProtection="0"/>
    <xf numFmtId="169" fontId="36" fillId="39" borderId="0" applyNumberFormat="0" applyBorder="0" applyAlignment="0" applyProtection="0"/>
    <xf numFmtId="168" fontId="36" fillId="39" borderId="0" applyNumberFormat="0" applyBorder="0" applyAlignment="0" applyProtection="0"/>
    <xf numFmtId="168" fontId="36" fillId="39" borderId="0" applyNumberFormat="0" applyBorder="0" applyAlignment="0" applyProtection="0"/>
    <xf numFmtId="169" fontId="36" fillId="39" borderId="0" applyNumberFormat="0" applyBorder="0" applyAlignment="0" applyProtection="0"/>
    <xf numFmtId="168" fontId="36" fillId="39" borderId="0" applyNumberFormat="0" applyBorder="0" applyAlignment="0" applyProtection="0"/>
    <xf numFmtId="168" fontId="36" fillId="39" borderId="0" applyNumberFormat="0" applyBorder="0" applyAlignment="0" applyProtection="0"/>
    <xf numFmtId="169" fontId="36" fillId="39" borderId="0" applyNumberFormat="0" applyBorder="0" applyAlignment="0" applyProtection="0"/>
    <xf numFmtId="168" fontId="36" fillId="39" borderId="0" applyNumberFormat="0" applyBorder="0" applyAlignment="0" applyProtection="0"/>
    <xf numFmtId="0" fontId="34" fillId="39" borderId="0" applyNumberFormat="0" applyBorder="0" applyAlignment="0" applyProtection="0"/>
    <xf numFmtId="170" fontId="37" fillId="0" borderId="0" applyFill="0" applyBorder="0" applyAlignment="0"/>
    <xf numFmtId="170" fontId="38" fillId="0" borderId="0" applyFill="0" applyBorder="0" applyAlignment="0"/>
    <xf numFmtId="170" fontId="38" fillId="0" borderId="0" applyFill="0" applyBorder="0" applyAlignment="0"/>
    <xf numFmtId="170" fontId="38" fillId="0" borderId="0" applyFill="0" applyBorder="0" applyAlignment="0"/>
    <xf numFmtId="171" fontId="39" fillId="0" borderId="0" applyFill="0" applyBorder="0" applyAlignment="0"/>
    <xf numFmtId="171" fontId="39" fillId="0" borderId="0" applyFill="0" applyBorder="0" applyAlignment="0"/>
    <xf numFmtId="170" fontId="38" fillId="0" borderId="0" applyFill="0" applyBorder="0" applyAlignment="0"/>
    <xf numFmtId="170" fontId="38" fillId="0" borderId="0" applyFill="0" applyBorder="0" applyAlignment="0"/>
    <xf numFmtId="170" fontId="38" fillId="0" borderId="0" applyFill="0" applyBorder="0" applyAlignment="0"/>
    <xf numFmtId="170" fontId="38" fillId="0" borderId="0" applyFill="0" applyBorder="0" applyAlignment="0"/>
    <xf numFmtId="170" fontId="38" fillId="0" borderId="0" applyFill="0" applyBorder="0" applyAlignment="0"/>
    <xf numFmtId="170" fontId="38" fillId="0" borderId="0" applyFill="0" applyBorder="0" applyAlignment="0"/>
    <xf numFmtId="172" fontId="39" fillId="0" borderId="0" applyFill="0" applyBorder="0" applyAlignment="0"/>
    <xf numFmtId="173" fontId="39" fillId="0" borderId="0" applyFill="0" applyBorder="0" applyAlignment="0"/>
    <xf numFmtId="174" fontId="39" fillId="0" borderId="0" applyFill="0" applyBorder="0" applyAlignment="0"/>
    <xf numFmtId="175" fontId="39" fillId="0" borderId="0" applyFill="0" applyBorder="0" applyAlignment="0"/>
    <xf numFmtId="171" fontId="39" fillId="0" borderId="0" applyFill="0" applyBorder="0" applyAlignment="0"/>
    <xf numFmtId="176" fontId="39" fillId="0" borderId="0" applyFill="0" applyBorder="0" applyAlignment="0"/>
    <xf numFmtId="172" fontId="39" fillId="0" borderId="0" applyFill="0" applyBorder="0" applyAlignment="0"/>
    <xf numFmtId="0" fontId="40" fillId="64" borderId="44" applyNumberFormat="0" applyAlignment="0" applyProtection="0"/>
    <xf numFmtId="0" fontId="41" fillId="9" borderId="37" applyNumberFormat="0" applyAlignment="0" applyProtection="0"/>
    <xf numFmtId="0" fontId="40" fillId="64" borderId="44" applyNumberFormat="0" applyAlignment="0" applyProtection="0"/>
    <xf numFmtId="0" fontId="40" fillId="64" borderId="44" applyNumberFormat="0" applyAlignment="0" applyProtection="0"/>
    <xf numFmtId="0" fontId="40" fillId="64" borderId="44" applyNumberFormat="0" applyAlignment="0" applyProtection="0"/>
    <xf numFmtId="0" fontId="40" fillId="64" borderId="44" applyNumberFormat="0" applyAlignment="0" applyProtection="0"/>
    <xf numFmtId="168" fontId="42" fillId="64" borderId="44" applyNumberFormat="0" applyAlignment="0" applyProtection="0"/>
    <xf numFmtId="0" fontId="40" fillId="64" borderId="44" applyNumberFormat="0" applyAlignment="0" applyProtection="0"/>
    <xf numFmtId="0" fontId="40" fillId="64" borderId="44" applyNumberFormat="0" applyAlignment="0" applyProtection="0"/>
    <xf numFmtId="0" fontId="40" fillId="64" borderId="44" applyNumberFormat="0" applyAlignment="0" applyProtection="0"/>
    <xf numFmtId="0" fontId="40" fillId="64" borderId="44" applyNumberFormat="0" applyAlignment="0" applyProtection="0"/>
    <xf numFmtId="168" fontId="42" fillId="64" borderId="44" applyNumberFormat="0" applyAlignment="0" applyProtection="0"/>
    <xf numFmtId="0" fontId="40" fillId="64" borderId="44" applyNumberFormat="0" applyAlignment="0" applyProtection="0"/>
    <xf numFmtId="0" fontId="40" fillId="64" borderId="44" applyNumberFormat="0" applyAlignment="0" applyProtection="0"/>
    <xf numFmtId="0" fontId="40" fillId="64" borderId="44" applyNumberFormat="0" applyAlignment="0" applyProtection="0"/>
    <xf numFmtId="0" fontId="40" fillId="64" borderId="44" applyNumberFormat="0" applyAlignment="0" applyProtection="0"/>
    <xf numFmtId="0" fontId="40" fillId="64" borderId="44" applyNumberFormat="0" applyAlignment="0" applyProtection="0"/>
    <xf numFmtId="0" fontId="40" fillId="64" borderId="44" applyNumberFormat="0" applyAlignment="0" applyProtection="0"/>
    <xf numFmtId="0" fontId="40" fillId="64" borderId="44" applyNumberFormat="0" applyAlignment="0" applyProtection="0"/>
    <xf numFmtId="0" fontId="40" fillId="64" borderId="44" applyNumberFormat="0" applyAlignment="0" applyProtection="0"/>
    <xf numFmtId="0" fontId="40" fillId="64" borderId="44" applyNumberFormat="0" applyAlignment="0" applyProtection="0"/>
    <xf numFmtId="0" fontId="40" fillId="64" borderId="44" applyNumberFormat="0" applyAlignment="0" applyProtection="0"/>
    <xf numFmtId="0" fontId="40" fillId="64" borderId="44" applyNumberFormat="0" applyAlignment="0" applyProtection="0"/>
    <xf numFmtId="169" fontId="42" fillId="64" borderId="44" applyNumberFormat="0" applyAlignment="0" applyProtection="0"/>
    <xf numFmtId="0" fontId="40" fillId="64" borderId="44" applyNumberFormat="0" applyAlignment="0" applyProtection="0"/>
    <xf numFmtId="0" fontId="40" fillId="64" borderId="44" applyNumberFormat="0" applyAlignment="0" applyProtection="0"/>
    <xf numFmtId="0" fontId="40" fillId="64" borderId="44" applyNumberFormat="0" applyAlignment="0" applyProtection="0"/>
    <xf numFmtId="0" fontId="40" fillId="64" borderId="44" applyNumberFormat="0" applyAlignment="0" applyProtection="0"/>
    <xf numFmtId="0" fontId="40" fillId="64" borderId="44" applyNumberFormat="0" applyAlignment="0" applyProtection="0"/>
    <xf numFmtId="0" fontId="40" fillId="64" borderId="44" applyNumberFormat="0" applyAlignment="0" applyProtection="0"/>
    <xf numFmtId="0" fontId="40" fillId="64" borderId="44" applyNumberFormat="0" applyAlignment="0" applyProtection="0"/>
    <xf numFmtId="0" fontId="40" fillId="64" borderId="44" applyNumberFormat="0" applyAlignment="0" applyProtection="0"/>
    <xf numFmtId="0" fontId="40" fillId="64" borderId="44" applyNumberFormat="0" applyAlignment="0" applyProtection="0"/>
    <xf numFmtId="0" fontId="40" fillId="64" borderId="44" applyNumberFormat="0" applyAlignment="0" applyProtection="0"/>
    <xf numFmtId="0" fontId="40" fillId="64" borderId="44" applyNumberFormat="0" applyAlignment="0" applyProtection="0"/>
    <xf numFmtId="0" fontId="40" fillId="64" borderId="44" applyNumberFormat="0" applyAlignment="0" applyProtection="0"/>
    <xf numFmtId="0" fontId="40" fillId="64" borderId="44" applyNumberFormat="0" applyAlignment="0" applyProtection="0"/>
    <xf numFmtId="0" fontId="40" fillId="64" borderId="44" applyNumberFormat="0" applyAlignment="0" applyProtection="0"/>
    <xf numFmtId="0" fontId="40" fillId="64" borderId="44" applyNumberFormat="0" applyAlignment="0" applyProtection="0"/>
    <xf numFmtId="0" fontId="40" fillId="64" borderId="44" applyNumberFormat="0" applyAlignment="0" applyProtection="0"/>
    <xf numFmtId="0" fontId="40" fillId="64" borderId="44" applyNumberFormat="0" applyAlignment="0" applyProtection="0"/>
    <xf numFmtId="0" fontId="40" fillId="64" borderId="44" applyNumberFormat="0" applyAlignment="0" applyProtection="0"/>
    <xf numFmtId="0" fontId="40" fillId="64" borderId="44" applyNumberFormat="0" applyAlignment="0" applyProtection="0"/>
    <xf numFmtId="0" fontId="40" fillId="64" borderId="44" applyNumberFormat="0" applyAlignment="0" applyProtection="0"/>
    <xf numFmtId="0" fontId="41" fillId="9" borderId="37" applyNumberFormat="0" applyAlignment="0" applyProtection="0"/>
    <xf numFmtId="0" fontId="40" fillId="64" borderId="44" applyNumberFormat="0" applyAlignment="0" applyProtection="0"/>
    <xf numFmtId="0" fontId="40" fillId="64" borderId="44" applyNumberFormat="0" applyAlignment="0" applyProtection="0"/>
    <xf numFmtId="0" fontId="40" fillId="64" borderId="44" applyNumberFormat="0" applyAlignment="0" applyProtection="0"/>
    <xf numFmtId="0" fontId="40" fillId="64" borderId="44" applyNumberFormat="0" applyAlignment="0" applyProtection="0"/>
    <xf numFmtId="0" fontId="41" fillId="9" borderId="37" applyNumberFormat="0" applyAlignment="0" applyProtection="0"/>
    <xf numFmtId="0" fontId="40" fillId="64" borderId="44" applyNumberFormat="0" applyAlignment="0" applyProtection="0"/>
    <xf numFmtId="0" fontId="40" fillId="64" borderId="44" applyNumberFormat="0" applyAlignment="0" applyProtection="0"/>
    <xf numFmtId="0" fontId="40" fillId="64" borderId="44" applyNumberFormat="0" applyAlignment="0" applyProtection="0"/>
    <xf numFmtId="0" fontId="40" fillId="64" borderId="44" applyNumberFormat="0" applyAlignment="0" applyProtection="0"/>
    <xf numFmtId="0" fontId="41" fillId="9" borderId="37" applyNumberFormat="0" applyAlignment="0" applyProtection="0"/>
    <xf numFmtId="0" fontId="40" fillId="64" borderId="44" applyNumberFormat="0" applyAlignment="0" applyProtection="0"/>
    <xf numFmtId="0" fontId="40" fillId="64" borderId="44" applyNumberFormat="0" applyAlignment="0" applyProtection="0"/>
    <xf numFmtId="0" fontId="40" fillId="64" borderId="44" applyNumberFormat="0" applyAlignment="0" applyProtection="0"/>
    <xf numFmtId="0" fontId="40" fillId="64" borderId="44" applyNumberFormat="0" applyAlignment="0" applyProtection="0"/>
    <xf numFmtId="0" fontId="41" fillId="9" borderId="37" applyNumberFormat="0" applyAlignment="0" applyProtection="0"/>
    <xf numFmtId="0" fontId="40" fillId="64" borderId="44" applyNumberFormat="0" applyAlignment="0" applyProtection="0"/>
    <xf numFmtId="0" fontId="40" fillId="64" borderId="44" applyNumberFormat="0" applyAlignment="0" applyProtection="0"/>
    <xf numFmtId="0" fontId="40" fillId="64" borderId="44" applyNumberFormat="0" applyAlignment="0" applyProtection="0"/>
    <xf numFmtId="0" fontId="40" fillId="64" borderId="44" applyNumberFormat="0" applyAlignment="0" applyProtection="0"/>
    <xf numFmtId="0" fontId="41" fillId="9" borderId="37" applyNumberFormat="0" applyAlignment="0" applyProtection="0"/>
    <xf numFmtId="0" fontId="40" fillId="64" borderId="44" applyNumberFormat="0" applyAlignment="0" applyProtection="0"/>
    <xf numFmtId="0" fontId="40" fillId="64" borderId="44" applyNumberFormat="0" applyAlignment="0" applyProtection="0"/>
    <xf numFmtId="0" fontId="40" fillId="64" borderId="44" applyNumberFormat="0" applyAlignment="0" applyProtection="0"/>
    <xf numFmtId="0" fontId="40" fillId="64" borderId="44" applyNumberFormat="0" applyAlignment="0" applyProtection="0"/>
    <xf numFmtId="0" fontId="41" fillId="9" borderId="37" applyNumberFormat="0" applyAlignment="0" applyProtection="0"/>
    <xf numFmtId="0" fontId="40" fillId="64" borderId="44" applyNumberFormat="0" applyAlignment="0" applyProtection="0"/>
    <xf numFmtId="0" fontId="40" fillId="64" borderId="44" applyNumberFormat="0" applyAlignment="0" applyProtection="0"/>
    <xf numFmtId="0" fontId="40" fillId="64" borderId="44" applyNumberFormat="0" applyAlignment="0" applyProtection="0"/>
    <xf numFmtId="0" fontId="40" fillId="64" borderId="44" applyNumberFormat="0" applyAlignment="0" applyProtection="0"/>
    <xf numFmtId="0" fontId="41" fillId="9" borderId="37" applyNumberFormat="0" applyAlignment="0" applyProtection="0"/>
    <xf numFmtId="0" fontId="40" fillId="64" borderId="44" applyNumberFormat="0" applyAlignment="0" applyProtection="0"/>
    <xf numFmtId="0" fontId="40" fillId="64" borderId="44" applyNumberFormat="0" applyAlignment="0" applyProtection="0"/>
    <xf numFmtId="0" fontId="40" fillId="64" borderId="44" applyNumberFormat="0" applyAlignment="0" applyProtection="0"/>
    <xf numFmtId="0" fontId="40" fillId="64" borderId="44" applyNumberFormat="0" applyAlignment="0" applyProtection="0"/>
    <xf numFmtId="168" fontId="42" fillId="64" borderId="44" applyNumberFormat="0" applyAlignment="0" applyProtection="0"/>
    <xf numFmtId="169" fontId="42" fillId="64" borderId="44" applyNumberFormat="0" applyAlignment="0" applyProtection="0"/>
    <xf numFmtId="168" fontId="42" fillId="64" borderId="44" applyNumberFormat="0" applyAlignment="0" applyProtection="0"/>
    <xf numFmtId="168" fontId="42" fillId="64" borderId="44" applyNumberFormat="0" applyAlignment="0" applyProtection="0"/>
    <xf numFmtId="169" fontId="42" fillId="64" borderId="44" applyNumberFormat="0" applyAlignment="0" applyProtection="0"/>
    <xf numFmtId="168" fontId="42" fillId="64" borderId="44" applyNumberFormat="0" applyAlignment="0" applyProtection="0"/>
    <xf numFmtId="168" fontId="42" fillId="64" borderId="44" applyNumberFormat="0" applyAlignment="0" applyProtection="0"/>
    <xf numFmtId="169" fontId="42" fillId="64" borderId="44" applyNumberFormat="0" applyAlignment="0" applyProtection="0"/>
    <xf numFmtId="168" fontId="42" fillId="64" borderId="44" applyNumberFormat="0" applyAlignment="0" applyProtection="0"/>
    <xf numFmtId="168" fontId="42" fillId="64" borderId="44" applyNumberFormat="0" applyAlignment="0" applyProtection="0"/>
    <xf numFmtId="169" fontId="42" fillId="64" borderId="44" applyNumberFormat="0" applyAlignment="0" applyProtection="0"/>
    <xf numFmtId="168" fontId="42" fillId="64" borderId="44" applyNumberFormat="0" applyAlignment="0" applyProtection="0"/>
    <xf numFmtId="0" fontId="40" fillId="64" borderId="44" applyNumberFormat="0" applyAlignment="0" applyProtection="0"/>
    <xf numFmtId="0" fontId="43" fillId="65" borderId="45" applyNumberFormat="0" applyAlignment="0" applyProtection="0"/>
    <xf numFmtId="0" fontId="44" fillId="10" borderId="40" applyNumberFormat="0" applyAlignment="0" applyProtection="0"/>
    <xf numFmtId="168" fontId="45" fillId="65" borderId="45" applyNumberFormat="0" applyAlignment="0" applyProtection="0"/>
    <xf numFmtId="168" fontId="45" fillId="65" borderId="45" applyNumberFormat="0" applyAlignment="0" applyProtection="0"/>
    <xf numFmtId="168" fontId="45" fillId="65" borderId="45" applyNumberFormat="0" applyAlignment="0" applyProtection="0"/>
    <xf numFmtId="169" fontId="45" fillId="65" borderId="45" applyNumberFormat="0" applyAlignment="0" applyProtection="0"/>
    <xf numFmtId="168" fontId="45" fillId="65" borderId="45" applyNumberFormat="0" applyAlignment="0" applyProtection="0"/>
    <xf numFmtId="0" fontId="43" fillId="65" borderId="45" applyNumberFormat="0" applyAlignment="0" applyProtection="0"/>
    <xf numFmtId="168" fontId="45" fillId="65" borderId="45" applyNumberFormat="0" applyAlignment="0" applyProtection="0"/>
    <xf numFmtId="169" fontId="45" fillId="65" borderId="45" applyNumberFormat="0" applyAlignment="0" applyProtection="0"/>
    <xf numFmtId="168" fontId="45" fillId="65" borderId="45" applyNumberFormat="0" applyAlignment="0" applyProtection="0"/>
    <xf numFmtId="168" fontId="45" fillId="65" borderId="45" applyNumberFormat="0" applyAlignment="0" applyProtection="0"/>
    <xf numFmtId="169" fontId="45" fillId="65" borderId="45" applyNumberFormat="0" applyAlignment="0" applyProtection="0"/>
    <xf numFmtId="168" fontId="45" fillId="65" borderId="45" applyNumberFormat="0" applyAlignment="0" applyProtection="0"/>
    <xf numFmtId="168" fontId="45" fillId="65" borderId="45" applyNumberFormat="0" applyAlignment="0" applyProtection="0"/>
    <xf numFmtId="169" fontId="45" fillId="65" borderId="45" applyNumberFormat="0" applyAlignment="0" applyProtection="0"/>
    <xf numFmtId="168" fontId="45" fillId="65" borderId="45" applyNumberFormat="0" applyAlignment="0" applyProtection="0"/>
    <xf numFmtId="168" fontId="45" fillId="65" borderId="45" applyNumberFormat="0" applyAlignment="0" applyProtection="0"/>
    <xf numFmtId="169" fontId="45" fillId="65" borderId="45" applyNumberFormat="0" applyAlignment="0" applyProtection="0"/>
    <xf numFmtId="168" fontId="45" fillId="65" borderId="45" applyNumberFormat="0" applyAlignment="0" applyProtection="0"/>
    <xf numFmtId="168" fontId="45" fillId="65" borderId="45" applyNumberFormat="0" applyAlignment="0" applyProtection="0"/>
    <xf numFmtId="169" fontId="45" fillId="65" borderId="45" applyNumberFormat="0" applyAlignment="0" applyProtection="0"/>
    <xf numFmtId="168" fontId="45" fillId="65" borderId="45" applyNumberFormat="0" applyAlignment="0" applyProtection="0"/>
    <xf numFmtId="169" fontId="45" fillId="65" borderId="45" applyNumberFormat="0" applyAlignment="0" applyProtection="0"/>
    <xf numFmtId="0" fontId="44" fillId="10" borderId="40" applyNumberFormat="0" applyAlignment="0" applyProtection="0"/>
    <xf numFmtId="168" fontId="45" fillId="65" borderId="45" applyNumberFormat="0" applyAlignment="0" applyProtection="0"/>
    <xf numFmtId="168" fontId="45" fillId="65" borderId="45" applyNumberFormat="0" applyAlignment="0" applyProtection="0"/>
    <xf numFmtId="169" fontId="45" fillId="65" borderId="45" applyNumberFormat="0" applyAlignment="0" applyProtection="0"/>
    <xf numFmtId="168" fontId="45" fillId="65" borderId="45" applyNumberFormat="0" applyAlignment="0" applyProtection="0"/>
    <xf numFmtId="168" fontId="45" fillId="65" borderId="45" applyNumberFormat="0" applyAlignment="0" applyProtection="0"/>
    <xf numFmtId="169" fontId="45" fillId="65" borderId="45" applyNumberFormat="0" applyAlignment="0" applyProtection="0"/>
    <xf numFmtId="168" fontId="45" fillId="65" borderId="45" applyNumberFormat="0" applyAlignment="0" applyProtection="0"/>
    <xf numFmtId="168" fontId="45" fillId="65" borderId="45" applyNumberFormat="0" applyAlignment="0" applyProtection="0"/>
    <xf numFmtId="169" fontId="45" fillId="65" borderId="45" applyNumberFormat="0" applyAlignment="0" applyProtection="0"/>
    <xf numFmtId="168" fontId="45" fillId="65" borderId="45" applyNumberFormat="0" applyAlignment="0" applyProtection="0"/>
    <xf numFmtId="168" fontId="45" fillId="65" borderId="45" applyNumberFormat="0" applyAlignment="0" applyProtection="0"/>
    <xf numFmtId="169" fontId="45" fillId="65" borderId="45" applyNumberFormat="0" applyAlignment="0" applyProtection="0"/>
    <xf numFmtId="168" fontId="45" fillId="65" borderId="45" applyNumberFormat="0" applyAlignment="0" applyProtection="0"/>
    <xf numFmtId="168" fontId="45" fillId="65" borderId="45" applyNumberFormat="0" applyAlignment="0" applyProtection="0"/>
    <xf numFmtId="169" fontId="45" fillId="65" borderId="45" applyNumberFormat="0" applyAlignment="0" applyProtection="0"/>
    <xf numFmtId="168" fontId="45" fillId="65" borderId="45" applyNumberFormat="0" applyAlignment="0" applyProtection="0"/>
    <xf numFmtId="168" fontId="45" fillId="65" borderId="45" applyNumberFormat="0" applyAlignment="0" applyProtection="0"/>
    <xf numFmtId="169" fontId="45" fillId="65" borderId="45" applyNumberFormat="0" applyAlignment="0" applyProtection="0"/>
    <xf numFmtId="168" fontId="45" fillId="65" borderId="45" applyNumberFormat="0" applyAlignment="0" applyProtection="0"/>
    <xf numFmtId="169" fontId="45" fillId="65" borderId="45" applyNumberFormat="0" applyAlignment="0" applyProtection="0"/>
    <xf numFmtId="168" fontId="45" fillId="65" borderId="45" applyNumberFormat="0" applyAlignment="0" applyProtection="0"/>
    <xf numFmtId="168" fontId="45" fillId="65" borderId="45" applyNumberFormat="0" applyAlignment="0" applyProtection="0"/>
    <xf numFmtId="168" fontId="45" fillId="65" borderId="45" applyNumberFormat="0" applyAlignment="0" applyProtection="0"/>
    <xf numFmtId="169" fontId="45" fillId="65" borderId="45" applyNumberFormat="0" applyAlignment="0" applyProtection="0"/>
    <xf numFmtId="168" fontId="45" fillId="65" borderId="45" applyNumberFormat="0" applyAlignment="0" applyProtection="0"/>
    <xf numFmtId="168" fontId="45" fillId="65" borderId="45" applyNumberFormat="0" applyAlignment="0" applyProtection="0"/>
    <xf numFmtId="169" fontId="45" fillId="65" borderId="45" applyNumberFormat="0" applyAlignment="0" applyProtection="0"/>
    <xf numFmtId="168" fontId="45" fillId="65" borderId="45" applyNumberFormat="0" applyAlignment="0" applyProtection="0"/>
    <xf numFmtId="168" fontId="45" fillId="65" borderId="45" applyNumberFormat="0" applyAlignment="0" applyProtection="0"/>
    <xf numFmtId="169" fontId="45" fillId="65" borderId="45" applyNumberFormat="0" applyAlignment="0" applyProtection="0"/>
    <xf numFmtId="168" fontId="45" fillId="65" borderId="45" applyNumberFormat="0" applyAlignment="0" applyProtection="0"/>
    <xf numFmtId="168" fontId="45" fillId="65" borderId="45" applyNumberFormat="0" applyAlignment="0" applyProtection="0"/>
    <xf numFmtId="169" fontId="45" fillId="65" borderId="45" applyNumberFormat="0" applyAlignment="0" applyProtection="0"/>
    <xf numFmtId="168" fontId="45" fillId="65" borderId="45" applyNumberFormat="0" applyAlignment="0" applyProtection="0"/>
    <xf numFmtId="168" fontId="45" fillId="65" borderId="45" applyNumberFormat="0" applyAlignment="0" applyProtection="0"/>
    <xf numFmtId="169" fontId="45" fillId="65" borderId="45" applyNumberFormat="0" applyAlignment="0" applyProtection="0"/>
    <xf numFmtId="168" fontId="45" fillId="65" borderId="45" applyNumberFormat="0" applyAlignment="0" applyProtection="0"/>
    <xf numFmtId="168" fontId="45" fillId="65" borderId="45" applyNumberFormat="0" applyAlignment="0" applyProtection="0"/>
    <xf numFmtId="169" fontId="45" fillId="65" borderId="45" applyNumberFormat="0" applyAlignment="0" applyProtection="0"/>
    <xf numFmtId="168" fontId="45" fillId="65" borderId="45" applyNumberFormat="0" applyAlignment="0" applyProtection="0"/>
    <xf numFmtId="169" fontId="45" fillId="65" borderId="45" applyNumberFormat="0" applyAlignment="0" applyProtection="0"/>
    <xf numFmtId="168" fontId="45" fillId="65" borderId="45" applyNumberFormat="0" applyAlignment="0" applyProtection="0"/>
    <xf numFmtId="168" fontId="45" fillId="65" borderId="45" applyNumberFormat="0" applyAlignment="0" applyProtection="0"/>
    <xf numFmtId="168" fontId="45" fillId="65" borderId="45" applyNumberFormat="0" applyAlignment="0" applyProtection="0"/>
    <xf numFmtId="169" fontId="45" fillId="65" borderId="45" applyNumberFormat="0" applyAlignment="0" applyProtection="0"/>
    <xf numFmtId="168" fontId="45" fillId="65" borderId="45" applyNumberFormat="0" applyAlignment="0" applyProtection="0"/>
    <xf numFmtId="168" fontId="45" fillId="65" borderId="45" applyNumberFormat="0" applyAlignment="0" applyProtection="0"/>
    <xf numFmtId="169" fontId="45" fillId="65" borderId="45" applyNumberFormat="0" applyAlignment="0" applyProtection="0"/>
    <xf numFmtId="168" fontId="45" fillId="65" borderId="45" applyNumberFormat="0" applyAlignment="0" applyProtection="0"/>
    <xf numFmtId="168" fontId="45" fillId="65" borderId="45" applyNumberFormat="0" applyAlignment="0" applyProtection="0"/>
    <xf numFmtId="169" fontId="45" fillId="65" borderId="45" applyNumberFormat="0" applyAlignment="0" applyProtection="0"/>
    <xf numFmtId="168" fontId="45" fillId="65" borderId="45" applyNumberFormat="0" applyAlignment="0" applyProtection="0"/>
    <xf numFmtId="168" fontId="45" fillId="65" borderId="45" applyNumberFormat="0" applyAlignment="0" applyProtection="0"/>
    <xf numFmtId="169" fontId="45" fillId="65" borderId="45" applyNumberFormat="0" applyAlignment="0" applyProtection="0"/>
    <xf numFmtId="168" fontId="45" fillId="65" borderId="45" applyNumberFormat="0" applyAlignment="0" applyProtection="0"/>
    <xf numFmtId="168" fontId="45" fillId="65" borderId="45" applyNumberFormat="0" applyAlignment="0" applyProtection="0"/>
    <xf numFmtId="169" fontId="45" fillId="65" borderId="45" applyNumberFormat="0" applyAlignment="0" applyProtection="0"/>
    <xf numFmtId="168" fontId="45" fillId="65" borderId="45" applyNumberFormat="0" applyAlignment="0" applyProtection="0"/>
    <xf numFmtId="168" fontId="45" fillId="65" borderId="45" applyNumberFormat="0" applyAlignment="0" applyProtection="0"/>
    <xf numFmtId="169" fontId="45" fillId="65" borderId="45" applyNumberFormat="0" applyAlignment="0" applyProtection="0"/>
    <xf numFmtId="168" fontId="45" fillId="65" borderId="45" applyNumberFormat="0" applyAlignment="0" applyProtection="0"/>
    <xf numFmtId="169" fontId="45" fillId="65" borderId="45" applyNumberFormat="0" applyAlignment="0" applyProtection="0"/>
    <xf numFmtId="168" fontId="45" fillId="65" borderId="45" applyNumberFormat="0" applyAlignment="0" applyProtection="0"/>
    <xf numFmtId="168" fontId="45" fillId="65" borderId="45" applyNumberFormat="0" applyAlignment="0" applyProtection="0"/>
    <xf numFmtId="168" fontId="45" fillId="65" borderId="45" applyNumberFormat="0" applyAlignment="0" applyProtection="0"/>
    <xf numFmtId="169" fontId="45" fillId="65" borderId="45" applyNumberFormat="0" applyAlignment="0" applyProtection="0"/>
    <xf numFmtId="168" fontId="45" fillId="65" borderId="45" applyNumberFormat="0" applyAlignment="0" applyProtection="0"/>
    <xf numFmtId="168" fontId="45" fillId="65" borderId="45" applyNumberFormat="0" applyAlignment="0" applyProtection="0"/>
    <xf numFmtId="169" fontId="45" fillId="65" borderId="45" applyNumberFormat="0" applyAlignment="0" applyProtection="0"/>
    <xf numFmtId="168" fontId="45" fillId="65" borderId="45" applyNumberFormat="0" applyAlignment="0" applyProtection="0"/>
    <xf numFmtId="168" fontId="45" fillId="65" borderId="45" applyNumberFormat="0" applyAlignment="0" applyProtection="0"/>
    <xf numFmtId="169" fontId="45" fillId="65" borderId="45" applyNumberFormat="0" applyAlignment="0" applyProtection="0"/>
    <xf numFmtId="168" fontId="45" fillId="65" borderId="45" applyNumberFormat="0" applyAlignment="0" applyProtection="0"/>
    <xf numFmtId="168" fontId="45" fillId="65" borderId="45" applyNumberFormat="0" applyAlignment="0" applyProtection="0"/>
    <xf numFmtId="169" fontId="45" fillId="65" borderId="45" applyNumberFormat="0" applyAlignment="0" applyProtection="0"/>
    <xf numFmtId="168" fontId="45" fillId="65" borderId="45" applyNumberFormat="0" applyAlignment="0" applyProtection="0"/>
    <xf numFmtId="168" fontId="45" fillId="65" borderId="45" applyNumberFormat="0" applyAlignment="0" applyProtection="0"/>
    <xf numFmtId="169" fontId="45" fillId="65" borderId="45" applyNumberFormat="0" applyAlignment="0" applyProtection="0"/>
    <xf numFmtId="168" fontId="45" fillId="65" borderId="45" applyNumberFormat="0" applyAlignment="0" applyProtection="0"/>
    <xf numFmtId="168" fontId="45" fillId="65" borderId="45" applyNumberFormat="0" applyAlignment="0" applyProtection="0"/>
    <xf numFmtId="169" fontId="45" fillId="65" borderId="45" applyNumberFormat="0" applyAlignment="0" applyProtection="0"/>
    <xf numFmtId="168" fontId="45" fillId="65" borderId="45" applyNumberFormat="0" applyAlignment="0" applyProtection="0"/>
    <xf numFmtId="169" fontId="45" fillId="65" borderId="45" applyNumberFormat="0" applyAlignment="0" applyProtection="0"/>
    <xf numFmtId="168" fontId="45" fillId="65" borderId="45" applyNumberFormat="0" applyAlignment="0" applyProtection="0"/>
    <xf numFmtId="0" fontId="43" fillId="65" borderId="45" applyNumberFormat="0" applyAlignment="0" applyProtection="0"/>
    <xf numFmtId="41" fontId="2" fillId="0" borderId="0" applyFont="0" applyFill="0" applyBorder="0" applyAlignment="0" applyProtection="0"/>
    <xf numFmtId="41" fontId="2" fillId="0" borderId="0" applyFont="0" applyFill="0" applyBorder="0" applyAlignment="0" applyProtection="0"/>
    <xf numFmtId="41" fontId="8"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8"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171" fontId="3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 fillId="0" borderId="0" quotePrefix="1">
      <protection locked="0"/>
    </xf>
    <xf numFmtId="43" fontId="29" fillId="0" borderId="0" applyFont="0" applyFill="0" applyBorder="0" applyAlignment="0" applyProtection="0"/>
    <xf numFmtId="43" fontId="2" fillId="0" borderId="0" quotePrefix="1">
      <protection locked="0"/>
    </xf>
    <xf numFmtId="43" fontId="29"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177" fontId="1" fillId="0" borderId="0" applyFont="0" applyFill="0" applyBorder="0" applyAlignment="0" applyProtection="0"/>
    <xf numFmtId="177"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6"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8" fillId="0" borderId="0" applyFont="0" applyFill="0" applyBorder="0" applyAlignment="0" applyProtection="0"/>
    <xf numFmtId="43" fontId="1" fillId="0" borderId="0" applyFont="0" applyFill="0" applyBorder="0" applyAlignment="0" applyProtection="0"/>
    <xf numFmtId="178"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9"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9"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9"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29"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2"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29"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178" fontId="29" fillId="0" borderId="0" applyFont="0" applyFill="0" applyBorder="0" applyAlignment="0" applyProtection="0"/>
    <xf numFmtId="44" fontId="8" fillId="0" borderId="0" applyFont="0" applyFill="0" applyBorder="0" applyAlignment="0" applyProtection="0"/>
    <xf numFmtId="43" fontId="29" fillId="0" borderId="0" applyFont="0" applyFill="0" applyBorder="0" applyAlignment="0" applyProtection="0"/>
    <xf numFmtId="44" fontId="8" fillId="0" borderId="0" applyFont="0" applyFill="0" applyBorder="0" applyAlignment="0" applyProtection="0"/>
    <xf numFmtId="178" fontId="29"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178" fontId="29"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9"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9"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8"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8"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178" fontId="29" fillId="0" borderId="0" applyFont="0" applyFill="0" applyBorder="0" applyAlignment="0" applyProtection="0"/>
    <xf numFmtId="44" fontId="8" fillId="0" borderId="0" applyFont="0" applyFill="0" applyBorder="0" applyAlignment="0" applyProtection="0"/>
    <xf numFmtId="178" fontId="29"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8"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9"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178" fontId="29"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29"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178" fontId="29"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6"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8"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6"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8" fontId="2" fillId="0" borderId="0" applyFont="0" applyFill="0" applyProtection="0"/>
    <xf numFmtId="8" fontId="2" fillId="0" borderId="0" applyFont="0" applyFill="0" applyProtection="0"/>
    <xf numFmtId="43"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8" fontId="2" fillId="0" borderId="0" applyFont="0" applyFill="0" applyProtection="0"/>
    <xf numFmtId="43" fontId="2" fillId="0" borderId="0" applyFont="0" applyFill="0" applyBorder="0" applyAlignment="0" applyProtection="0"/>
    <xf numFmtId="8" fontId="2" fillId="0" borderId="0" applyFont="0" applyFill="0" applyProtection="0"/>
    <xf numFmtId="8" fontId="2" fillId="0" borderId="0" applyFont="0" applyFill="0" applyProtection="0"/>
    <xf numFmtId="8" fontId="2" fillId="0" borderId="0" applyFont="0" applyFill="0" applyProtection="0"/>
    <xf numFmtId="8" fontId="2" fillId="0" borderId="0" applyFont="0" applyFill="0" applyProtection="0"/>
    <xf numFmtId="8" fontId="2" fillId="0" borderId="0" applyFont="0" applyFill="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179" fontId="2" fillId="0" borderId="0" applyFont="0" applyFill="0" applyBorder="0" applyAlignment="0" applyProtection="0"/>
    <xf numFmtId="43" fontId="2" fillId="0" borderId="0" applyFont="0" applyFill="0" applyBorder="0" applyAlignment="0" applyProtection="0"/>
    <xf numFmtId="179" fontId="2" fillId="0" borderId="0" applyFont="0" applyFill="0" applyBorder="0" applyAlignment="0" applyProtection="0"/>
    <xf numFmtId="43" fontId="2" fillId="0" borderId="0" applyFont="0" applyFill="0" applyBorder="0" applyAlignment="0" applyProtection="0"/>
    <xf numFmtId="0" fontId="2"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7" fillId="0" borderId="0"/>
    <xf numFmtId="172" fontId="39" fillId="0" borderId="0" applyFont="0" applyFill="0" applyBorder="0" applyAlignment="0" applyProtection="0"/>
    <xf numFmtId="44" fontId="2" fillId="0" borderId="0" applyFont="0" applyFill="0" applyBorder="0" applyAlignment="0" applyProtection="0"/>
    <xf numFmtId="44" fontId="8" fillId="0" borderId="0" applyFont="0" applyFill="0" applyBorder="0" applyAlignment="0" applyProtection="0"/>
    <xf numFmtId="44" fontId="29"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47" fillId="0" borderId="0"/>
    <xf numFmtId="14" fontId="48" fillId="0" borderId="0" applyFill="0" applyBorder="0" applyAlignment="0"/>
    <xf numFmtId="38" fontId="28" fillId="0" borderId="46">
      <alignment vertical="center"/>
    </xf>
    <xf numFmtId="38" fontId="28" fillId="0" borderId="46">
      <alignment vertical="center"/>
    </xf>
    <xf numFmtId="38" fontId="28" fillId="0" borderId="46">
      <alignment vertical="center"/>
    </xf>
    <xf numFmtId="38" fontId="28" fillId="0" borderId="46">
      <alignment vertical="center"/>
    </xf>
    <xf numFmtId="38" fontId="28" fillId="0" borderId="46">
      <alignment vertical="center"/>
    </xf>
    <xf numFmtId="38" fontId="28" fillId="0" borderId="46">
      <alignment vertical="center"/>
    </xf>
    <xf numFmtId="38" fontId="28" fillId="0" borderId="46">
      <alignment vertical="center"/>
    </xf>
    <xf numFmtId="38" fontId="28" fillId="0" borderId="0" applyFont="0" applyFill="0" applyBorder="0" applyAlignment="0" applyProtection="0"/>
    <xf numFmtId="180" fontId="2" fillId="0" borderId="0" applyFont="0" applyFill="0" applyBorder="0" applyAlignment="0" applyProtection="0"/>
    <xf numFmtId="0" fontId="49" fillId="66" borderId="0" applyNumberFormat="0" applyBorder="0" applyAlignment="0" applyProtection="0"/>
    <xf numFmtId="0" fontId="49" fillId="67" borderId="0" applyNumberFormat="0" applyBorder="0" applyAlignment="0" applyProtection="0"/>
    <xf numFmtId="0" fontId="49" fillId="68" borderId="0" applyNumberFormat="0" applyBorder="0" applyAlignment="0" applyProtection="0"/>
    <xf numFmtId="171" fontId="39" fillId="0" borderId="0" applyFill="0" applyBorder="0" applyAlignment="0"/>
    <xf numFmtId="172" fontId="39" fillId="0" borderId="0" applyFill="0" applyBorder="0" applyAlignment="0"/>
    <xf numFmtId="171" fontId="39" fillId="0" borderId="0" applyFill="0" applyBorder="0" applyAlignment="0"/>
    <xf numFmtId="176" fontId="39" fillId="0" borderId="0" applyFill="0" applyBorder="0" applyAlignment="0"/>
    <xf numFmtId="172" fontId="39" fillId="0" borderId="0" applyFill="0" applyBorder="0" applyAlignment="0"/>
    <xf numFmtId="168" fontId="2" fillId="0" borderId="0" applyFont="0" applyFill="0" applyBorder="0" applyAlignment="0" applyProtection="0"/>
    <xf numFmtId="169" fontId="2" fillId="0" borderId="0" applyFont="0" applyFill="0" applyBorder="0" applyAlignment="0" applyProtection="0"/>
    <xf numFmtId="168" fontId="2" fillId="0" borderId="0" applyFont="0" applyFill="0" applyBorder="0" applyAlignment="0" applyProtection="0"/>
    <xf numFmtId="0" fontId="50" fillId="0" borderId="0" applyNumberFormat="0" applyFill="0" applyBorder="0" applyAlignment="0" applyProtection="0"/>
    <xf numFmtId="0" fontId="51" fillId="0" borderId="0" applyNumberFormat="0" applyFill="0" applyBorder="0" applyAlignment="0" applyProtection="0"/>
    <xf numFmtId="168" fontId="52" fillId="0" borderId="0" applyNumberFormat="0" applyFill="0" applyBorder="0" applyAlignment="0" applyProtection="0"/>
    <xf numFmtId="168" fontId="52" fillId="0" borderId="0" applyNumberFormat="0" applyFill="0" applyBorder="0" applyAlignment="0" applyProtection="0"/>
    <xf numFmtId="169" fontId="52" fillId="0" borderId="0" applyNumberFormat="0" applyFill="0" applyBorder="0" applyAlignment="0" applyProtection="0"/>
    <xf numFmtId="0" fontId="50"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168" fontId="52" fillId="0" borderId="0" applyNumberFormat="0" applyFill="0" applyBorder="0" applyAlignment="0" applyProtection="0"/>
    <xf numFmtId="169" fontId="52" fillId="0" borderId="0" applyNumberFormat="0" applyFill="0" applyBorder="0" applyAlignment="0" applyProtection="0"/>
    <xf numFmtId="168" fontId="52" fillId="0" borderId="0" applyNumberFormat="0" applyFill="0" applyBorder="0" applyAlignment="0" applyProtection="0"/>
    <xf numFmtId="168" fontId="52" fillId="0" borderId="0" applyNumberFormat="0" applyFill="0" applyBorder="0" applyAlignment="0" applyProtection="0"/>
    <xf numFmtId="169" fontId="52" fillId="0" borderId="0" applyNumberFormat="0" applyFill="0" applyBorder="0" applyAlignment="0" applyProtection="0"/>
    <xf numFmtId="168" fontId="52" fillId="0" borderId="0" applyNumberFormat="0" applyFill="0" applyBorder="0" applyAlignment="0" applyProtection="0"/>
    <xf numFmtId="168" fontId="52" fillId="0" borderId="0" applyNumberFormat="0" applyFill="0" applyBorder="0" applyAlignment="0" applyProtection="0"/>
    <xf numFmtId="169" fontId="52" fillId="0" borderId="0" applyNumberFormat="0" applyFill="0" applyBorder="0" applyAlignment="0" applyProtection="0"/>
    <xf numFmtId="168" fontId="52" fillId="0" borderId="0" applyNumberFormat="0" applyFill="0" applyBorder="0" applyAlignment="0" applyProtection="0"/>
    <xf numFmtId="168" fontId="52" fillId="0" borderId="0" applyNumberFormat="0" applyFill="0" applyBorder="0" applyAlignment="0" applyProtection="0"/>
    <xf numFmtId="169" fontId="52" fillId="0" borderId="0" applyNumberFormat="0" applyFill="0" applyBorder="0" applyAlignment="0" applyProtection="0"/>
    <xf numFmtId="168" fontId="52" fillId="0" borderId="0" applyNumberFormat="0" applyFill="0" applyBorder="0" applyAlignment="0" applyProtection="0"/>
    <xf numFmtId="0" fontId="50" fillId="0" borderId="0" applyNumberFormat="0" applyFill="0" applyBorder="0" applyAlignment="0" applyProtection="0"/>
    <xf numFmtId="168" fontId="2" fillId="0" borderId="0"/>
    <xf numFmtId="0" fontId="2" fillId="0" borderId="0"/>
    <xf numFmtId="168" fontId="2" fillId="0" borderId="0"/>
    <xf numFmtId="0" fontId="38" fillId="0" borderId="3" applyNumberFormat="0" applyAlignment="0">
      <alignment horizontal="right"/>
      <protection locked="0"/>
    </xf>
    <xf numFmtId="0" fontId="38" fillId="0" borderId="3" applyNumberFormat="0" applyAlignment="0">
      <alignment horizontal="right"/>
      <protection locked="0"/>
    </xf>
    <xf numFmtId="0" fontId="38" fillId="0" borderId="3" applyNumberFormat="0" applyAlignment="0">
      <alignment horizontal="right"/>
      <protection locked="0"/>
    </xf>
    <xf numFmtId="0" fontId="38" fillId="0" borderId="3" applyNumberFormat="0" applyAlignment="0">
      <alignment horizontal="right"/>
      <protection locked="0"/>
    </xf>
    <xf numFmtId="0" fontId="38" fillId="0" borderId="3" applyNumberFormat="0" applyAlignment="0">
      <alignment horizontal="right"/>
      <protection locked="0"/>
    </xf>
    <xf numFmtId="0" fontId="38" fillId="0" borderId="3" applyNumberFormat="0" applyAlignment="0">
      <alignment horizontal="right"/>
      <protection locked="0"/>
    </xf>
    <xf numFmtId="0" fontId="38" fillId="0" borderId="3" applyNumberFormat="0" applyAlignment="0">
      <alignment horizontal="right"/>
      <protection locked="0"/>
    </xf>
    <xf numFmtId="0" fontId="38" fillId="0" borderId="3" applyNumberFormat="0" applyAlignment="0">
      <alignment horizontal="right"/>
      <protection locked="0"/>
    </xf>
    <xf numFmtId="0" fontId="38" fillId="0" borderId="3" applyNumberFormat="0" applyAlignment="0">
      <alignment horizontal="right"/>
      <protection locked="0"/>
    </xf>
    <xf numFmtId="0" fontId="38" fillId="0" borderId="3" applyNumberFormat="0" applyAlignment="0">
      <alignment horizontal="right"/>
      <protection locked="0"/>
    </xf>
    <xf numFmtId="0" fontId="53" fillId="40" borderId="0" applyNumberFormat="0" applyBorder="0" applyAlignment="0" applyProtection="0"/>
    <xf numFmtId="0" fontId="54" fillId="5" borderId="0" applyNumberFormat="0" applyBorder="0" applyAlignment="0" applyProtection="0"/>
    <xf numFmtId="168" fontId="55" fillId="40" borderId="0" applyNumberFormat="0" applyBorder="0" applyAlignment="0" applyProtection="0"/>
    <xf numFmtId="168" fontId="55" fillId="40" borderId="0" applyNumberFormat="0" applyBorder="0" applyAlignment="0" applyProtection="0"/>
    <xf numFmtId="169" fontId="55" fillId="40" borderId="0" applyNumberFormat="0" applyBorder="0" applyAlignment="0" applyProtection="0"/>
    <xf numFmtId="0" fontId="53" fillId="40" borderId="0" applyNumberFormat="0" applyBorder="0" applyAlignment="0" applyProtection="0"/>
    <xf numFmtId="0" fontId="54" fillId="5" borderId="0" applyNumberFormat="0" applyBorder="0" applyAlignment="0" applyProtection="0"/>
    <xf numFmtId="0" fontId="54" fillId="5" borderId="0" applyNumberFormat="0" applyBorder="0" applyAlignment="0" applyProtection="0"/>
    <xf numFmtId="0" fontId="54" fillId="5" borderId="0" applyNumberFormat="0" applyBorder="0" applyAlignment="0" applyProtection="0"/>
    <xf numFmtId="0" fontId="54" fillId="5" borderId="0" applyNumberFormat="0" applyBorder="0" applyAlignment="0" applyProtection="0"/>
    <xf numFmtId="0" fontId="54" fillId="5" borderId="0" applyNumberFormat="0" applyBorder="0" applyAlignment="0" applyProtection="0"/>
    <xf numFmtId="0" fontId="54" fillId="5" borderId="0" applyNumberFormat="0" applyBorder="0" applyAlignment="0" applyProtection="0"/>
    <xf numFmtId="0" fontId="54" fillId="5" borderId="0" applyNumberFormat="0" applyBorder="0" applyAlignment="0" applyProtection="0"/>
    <xf numFmtId="168" fontId="55" fillId="40" borderId="0" applyNumberFormat="0" applyBorder="0" applyAlignment="0" applyProtection="0"/>
    <xf numFmtId="169" fontId="55" fillId="40" borderId="0" applyNumberFormat="0" applyBorder="0" applyAlignment="0" applyProtection="0"/>
    <xf numFmtId="168" fontId="55" fillId="40" borderId="0" applyNumberFormat="0" applyBorder="0" applyAlignment="0" applyProtection="0"/>
    <xf numFmtId="168" fontId="55" fillId="40" borderId="0" applyNumberFormat="0" applyBorder="0" applyAlignment="0" applyProtection="0"/>
    <xf numFmtId="169" fontId="55" fillId="40" borderId="0" applyNumberFormat="0" applyBorder="0" applyAlignment="0" applyProtection="0"/>
    <xf numFmtId="168" fontId="55" fillId="40" borderId="0" applyNumberFormat="0" applyBorder="0" applyAlignment="0" applyProtection="0"/>
    <xf numFmtId="168" fontId="55" fillId="40" borderId="0" applyNumberFormat="0" applyBorder="0" applyAlignment="0" applyProtection="0"/>
    <xf numFmtId="169" fontId="55" fillId="40" borderId="0" applyNumberFormat="0" applyBorder="0" applyAlignment="0" applyProtection="0"/>
    <xf numFmtId="168" fontId="55" fillId="40" borderId="0" applyNumberFormat="0" applyBorder="0" applyAlignment="0" applyProtection="0"/>
    <xf numFmtId="168" fontId="55" fillId="40" borderId="0" applyNumberFormat="0" applyBorder="0" applyAlignment="0" applyProtection="0"/>
    <xf numFmtId="169" fontId="55" fillId="40" borderId="0" applyNumberFormat="0" applyBorder="0" applyAlignment="0" applyProtection="0"/>
    <xf numFmtId="168" fontId="55" fillId="40" borderId="0" applyNumberFormat="0" applyBorder="0" applyAlignment="0" applyProtection="0"/>
    <xf numFmtId="0" fontId="53" fillId="40" borderId="0" applyNumberFormat="0" applyBorder="0" applyAlignment="0" applyProtection="0"/>
    <xf numFmtId="0" fontId="2" fillId="69" borderId="3" applyNumberFormat="0" applyFont="0" applyBorder="0" applyProtection="0">
      <alignment horizontal="center" vertical="center"/>
    </xf>
    <xf numFmtId="0" fontId="56" fillId="0" borderId="34" applyNumberFormat="0" applyAlignment="0" applyProtection="0">
      <alignment horizontal="left" vertical="center"/>
    </xf>
    <xf numFmtId="0" fontId="56" fillId="0" borderId="34" applyNumberFormat="0" applyAlignment="0" applyProtection="0">
      <alignment horizontal="left" vertical="center"/>
    </xf>
    <xf numFmtId="168" fontId="56" fillId="0" borderId="34" applyNumberFormat="0" applyAlignment="0" applyProtection="0">
      <alignment horizontal="left" vertical="center"/>
    </xf>
    <xf numFmtId="0" fontId="56" fillId="0" borderId="9">
      <alignment horizontal="left" vertical="center"/>
    </xf>
    <xf numFmtId="0" fontId="56" fillId="0" borderId="9">
      <alignment horizontal="left" vertical="center"/>
    </xf>
    <xf numFmtId="168" fontId="56" fillId="0" borderId="9">
      <alignment horizontal="left" vertical="center"/>
    </xf>
    <xf numFmtId="0" fontId="57" fillId="0" borderId="47" applyNumberFormat="0" applyFill="0" applyAlignment="0" applyProtection="0"/>
    <xf numFmtId="169" fontId="57" fillId="0" borderId="47" applyNumberFormat="0" applyFill="0" applyAlignment="0" applyProtection="0"/>
    <xf numFmtId="0" fontId="57" fillId="0" borderId="47" applyNumberFormat="0" applyFill="0" applyAlignment="0" applyProtection="0"/>
    <xf numFmtId="168" fontId="57" fillId="0" borderId="47" applyNumberFormat="0" applyFill="0" applyAlignment="0" applyProtection="0"/>
    <xf numFmtId="168" fontId="57" fillId="0" borderId="47" applyNumberFormat="0" applyFill="0" applyAlignment="0" applyProtection="0"/>
    <xf numFmtId="168" fontId="57" fillId="0" borderId="47" applyNumberFormat="0" applyFill="0" applyAlignment="0" applyProtection="0"/>
    <xf numFmtId="169" fontId="57" fillId="0" borderId="47" applyNumberFormat="0" applyFill="0" applyAlignment="0" applyProtection="0"/>
    <xf numFmtId="168" fontId="57" fillId="0" borderId="47" applyNumberFormat="0" applyFill="0" applyAlignment="0" applyProtection="0"/>
    <xf numFmtId="168" fontId="57" fillId="0" borderId="47" applyNumberFormat="0" applyFill="0" applyAlignment="0" applyProtection="0"/>
    <xf numFmtId="169" fontId="57" fillId="0" borderId="47" applyNumberFormat="0" applyFill="0" applyAlignment="0" applyProtection="0"/>
    <xf numFmtId="168" fontId="57" fillId="0" borderId="47" applyNumberFormat="0" applyFill="0" applyAlignment="0" applyProtection="0"/>
    <xf numFmtId="168" fontId="57" fillId="0" borderId="47" applyNumberFormat="0" applyFill="0" applyAlignment="0" applyProtection="0"/>
    <xf numFmtId="169" fontId="57" fillId="0" borderId="47" applyNumberFormat="0" applyFill="0" applyAlignment="0" applyProtection="0"/>
    <xf numFmtId="168" fontId="57" fillId="0" borderId="47" applyNumberFormat="0" applyFill="0" applyAlignment="0" applyProtection="0"/>
    <xf numFmtId="168" fontId="57" fillId="0" borderId="47" applyNumberFormat="0" applyFill="0" applyAlignment="0" applyProtection="0"/>
    <xf numFmtId="169" fontId="57" fillId="0" borderId="47" applyNumberFormat="0" applyFill="0" applyAlignment="0" applyProtection="0"/>
    <xf numFmtId="168" fontId="57" fillId="0" borderId="47" applyNumberFormat="0" applyFill="0" applyAlignment="0" applyProtection="0"/>
    <xf numFmtId="0" fontId="57" fillId="0" borderId="47" applyNumberFormat="0" applyFill="0" applyAlignment="0" applyProtection="0"/>
    <xf numFmtId="0" fontId="58" fillId="0" borderId="48" applyNumberFormat="0" applyFill="0" applyAlignment="0" applyProtection="0"/>
    <xf numFmtId="169" fontId="58" fillId="0" borderId="48" applyNumberFormat="0" applyFill="0" applyAlignment="0" applyProtection="0"/>
    <xf numFmtId="0" fontId="58" fillId="0" borderId="48" applyNumberFormat="0" applyFill="0" applyAlignment="0" applyProtection="0"/>
    <xf numFmtId="168" fontId="58" fillId="0" borderId="48" applyNumberFormat="0" applyFill="0" applyAlignment="0" applyProtection="0"/>
    <xf numFmtId="168" fontId="58" fillId="0" borderId="48" applyNumberFormat="0" applyFill="0" applyAlignment="0" applyProtection="0"/>
    <xf numFmtId="168" fontId="58" fillId="0" borderId="48" applyNumberFormat="0" applyFill="0" applyAlignment="0" applyProtection="0"/>
    <xf numFmtId="169" fontId="58" fillId="0" borderId="48" applyNumberFormat="0" applyFill="0" applyAlignment="0" applyProtection="0"/>
    <xf numFmtId="168" fontId="58" fillId="0" borderId="48" applyNumberFormat="0" applyFill="0" applyAlignment="0" applyProtection="0"/>
    <xf numFmtId="168" fontId="58" fillId="0" borderId="48" applyNumberFormat="0" applyFill="0" applyAlignment="0" applyProtection="0"/>
    <xf numFmtId="169" fontId="58" fillId="0" borderId="48" applyNumberFormat="0" applyFill="0" applyAlignment="0" applyProtection="0"/>
    <xf numFmtId="168" fontId="58" fillId="0" borderId="48" applyNumberFormat="0" applyFill="0" applyAlignment="0" applyProtection="0"/>
    <xf numFmtId="168" fontId="58" fillId="0" borderId="48" applyNumberFormat="0" applyFill="0" applyAlignment="0" applyProtection="0"/>
    <xf numFmtId="169" fontId="58" fillId="0" borderId="48" applyNumberFormat="0" applyFill="0" applyAlignment="0" applyProtection="0"/>
    <xf numFmtId="168" fontId="58" fillId="0" borderId="48" applyNumberFormat="0" applyFill="0" applyAlignment="0" applyProtection="0"/>
    <xf numFmtId="168" fontId="58" fillId="0" borderId="48" applyNumberFormat="0" applyFill="0" applyAlignment="0" applyProtection="0"/>
    <xf numFmtId="169" fontId="58" fillId="0" borderId="48" applyNumberFormat="0" applyFill="0" applyAlignment="0" applyProtection="0"/>
    <xf numFmtId="168" fontId="58" fillId="0" borderId="48" applyNumberFormat="0" applyFill="0" applyAlignment="0" applyProtection="0"/>
    <xf numFmtId="0" fontId="58" fillId="0" borderId="48" applyNumberFormat="0" applyFill="0" applyAlignment="0" applyProtection="0"/>
    <xf numFmtId="0" fontId="59" fillId="0" borderId="49" applyNumberFormat="0" applyFill="0" applyAlignment="0" applyProtection="0"/>
    <xf numFmtId="169" fontId="59" fillId="0" borderId="49" applyNumberFormat="0" applyFill="0" applyAlignment="0" applyProtection="0"/>
    <xf numFmtId="0" fontId="59" fillId="0" borderId="49" applyNumberFormat="0" applyFill="0" applyAlignment="0" applyProtection="0"/>
    <xf numFmtId="168" fontId="59" fillId="0" borderId="49" applyNumberFormat="0" applyFill="0" applyAlignment="0" applyProtection="0"/>
    <xf numFmtId="0" fontId="59" fillId="0" borderId="49" applyNumberFormat="0" applyFill="0" applyAlignment="0" applyProtection="0"/>
    <xf numFmtId="168" fontId="59" fillId="0" borderId="49" applyNumberFormat="0" applyFill="0" applyAlignment="0" applyProtection="0"/>
    <xf numFmtId="0" fontId="59" fillId="0" borderId="49" applyNumberFormat="0" applyFill="0" applyAlignment="0" applyProtection="0"/>
    <xf numFmtId="0" fontId="59" fillId="0" borderId="49" applyNumberFormat="0" applyFill="0" applyAlignment="0" applyProtection="0"/>
    <xf numFmtId="168" fontId="59" fillId="0" borderId="49" applyNumberFormat="0" applyFill="0" applyAlignment="0" applyProtection="0"/>
    <xf numFmtId="169" fontId="59" fillId="0" borderId="49" applyNumberFormat="0" applyFill="0" applyAlignment="0" applyProtection="0"/>
    <xf numFmtId="168" fontId="59" fillId="0" borderId="49" applyNumberFormat="0" applyFill="0" applyAlignment="0" applyProtection="0"/>
    <xf numFmtId="168" fontId="59" fillId="0" borderId="49" applyNumberFormat="0" applyFill="0" applyAlignment="0" applyProtection="0"/>
    <xf numFmtId="169" fontId="59" fillId="0" borderId="49" applyNumberFormat="0" applyFill="0" applyAlignment="0" applyProtection="0"/>
    <xf numFmtId="168" fontId="59" fillId="0" borderId="49" applyNumberFormat="0" applyFill="0" applyAlignment="0" applyProtection="0"/>
    <xf numFmtId="168" fontId="59" fillId="0" borderId="49" applyNumberFormat="0" applyFill="0" applyAlignment="0" applyProtection="0"/>
    <xf numFmtId="169" fontId="59" fillId="0" borderId="49" applyNumberFormat="0" applyFill="0" applyAlignment="0" applyProtection="0"/>
    <xf numFmtId="168" fontId="59" fillId="0" borderId="49" applyNumberFormat="0" applyFill="0" applyAlignment="0" applyProtection="0"/>
    <xf numFmtId="168" fontId="59" fillId="0" borderId="49" applyNumberFormat="0" applyFill="0" applyAlignment="0" applyProtection="0"/>
    <xf numFmtId="169" fontId="59" fillId="0" borderId="49" applyNumberFormat="0" applyFill="0" applyAlignment="0" applyProtection="0"/>
    <xf numFmtId="168" fontId="59" fillId="0" borderId="49" applyNumberFormat="0" applyFill="0" applyAlignment="0" applyProtection="0"/>
    <xf numFmtId="0" fontId="59" fillId="0" borderId="49" applyNumberFormat="0" applyFill="0" applyAlignment="0" applyProtection="0"/>
    <xf numFmtId="0" fontId="59" fillId="0" borderId="0" applyNumberFormat="0" applyFill="0" applyBorder="0" applyAlignment="0" applyProtection="0"/>
    <xf numFmtId="169" fontId="59" fillId="0" borderId="0" applyNumberFormat="0" applyFill="0" applyBorder="0" applyAlignment="0" applyProtection="0"/>
    <xf numFmtId="0" fontId="59" fillId="0" borderId="0" applyNumberFormat="0" applyFill="0" applyBorder="0" applyAlignment="0" applyProtection="0"/>
    <xf numFmtId="168" fontId="59" fillId="0" borderId="0" applyNumberFormat="0" applyFill="0" applyBorder="0" applyAlignment="0" applyProtection="0"/>
    <xf numFmtId="168" fontId="59" fillId="0" borderId="0" applyNumberFormat="0" applyFill="0" applyBorder="0" applyAlignment="0" applyProtection="0"/>
    <xf numFmtId="168" fontId="59" fillId="0" borderId="0" applyNumberFormat="0" applyFill="0" applyBorder="0" applyAlignment="0" applyProtection="0"/>
    <xf numFmtId="169" fontId="59" fillId="0" borderId="0" applyNumberFormat="0" applyFill="0" applyBorder="0" applyAlignment="0" applyProtection="0"/>
    <xf numFmtId="168" fontId="59" fillId="0" borderId="0" applyNumberFormat="0" applyFill="0" applyBorder="0" applyAlignment="0" applyProtection="0"/>
    <xf numFmtId="168" fontId="59" fillId="0" borderId="0" applyNumberFormat="0" applyFill="0" applyBorder="0" applyAlignment="0" applyProtection="0"/>
    <xf numFmtId="169" fontId="59" fillId="0" borderId="0" applyNumberFormat="0" applyFill="0" applyBorder="0" applyAlignment="0" applyProtection="0"/>
    <xf numFmtId="168" fontId="59" fillId="0" borderId="0" applyNumberFormat="0" applyFill="0" applyBorder="0" applyAlignment="0" applyProtection="0"/>
    <xf numFmtId="168" fontId="59" fillId="0" borderId="0" applyNumberFormat="0" applyFill="0" applyBorder="0" applyAlignment="0" applyProtection="0"/>
    <xf numFmtId="169" fontId="59" fillId="0" borderId="0" applyNumberFormat="0" applyFill="0" applyBorder="0" applyAlignment="0" applyProtection="0"/>
    <xf numFmtId="168" fontId="59" fillId="0" borderId="0" applyNumberFormat="0" applyFill="0" applyBorder="0" applyAlignment="0" applyProtection="0"/>
    <xf numFmtId="168" fontId="59" fillId="0" borderId="0" applyNumberFormat="0" applyFill="0" applyBorder="0" applyAlignment="0" applyProtection="0"/>
    <xf numFmtId="169" fontId="59" fillId="0" borderId="0" applyNumberFormat="0" applyFill="0" applyBorder="0" applyAlignment="0" applyProtection="0"/>
    <xf numFmtId="168" fontId="59" fillId="0" borderId="0" applyNumberFormat="0" applyFill="0" applyBorder="0" applyAlignment="0" applyProtection="0"/>
    <xf numFmtId="0" fontId="59" fillId="0" borderId="0" applyNumberFormat="0" applyFill="0" applyBorder="0" applyAlignment="0" applyProtection="0"/>
    <xf numFmtId="37" fontId="60" fillId="0" borderId="0"/>
    <xf numFmtId="168" fontId="61" fillId="0" borderId="0"/>
    <xf numFmtId="0" fontId="61" fillId="0" borderId="0"/>
    <xf numFmtId="168" fontId="61" fillId="0" borderId="0"/>
    <xf numFmtId="168" fontId="56" fillId="0" borderId="0"/>
    <xf numFmtId="0" fontId="56" fillId="0" borderId="0"/>
    <xf numFmtId="168" fontId="56" fillId="0" borderId="0"/>
    <xf numFmtId="168" fontId="62" fillId="0" borderId="0"/>
    <xf numFmtId="0" fontId="62" fillId="0" borderId="0"/>
    <xf numFmtId="168" fontId="62" fillId="0" borderId="0"/>
    <xf numFmtId="168" fontId="63" fillId="0" borderId="0"/>
    <xf numFmtId="0" fontId="63" fillId="0" borderId="0"/>
    <xf numFmtId="168" fontId="63" fillId="0" borderId="0"/>
    <xf numFmtId="168" fontId="64" fillId="0" borderId="0"/>
    <xf numFmtId="0" fontId="64" fillId="0" borderId="0"/>
    <xf numFmtId="168" fontId="64" fillId="0" borderId="0"/>
    <xf numFmtId="168" fontId="65" fillId="0" borderId="0"/>
    <xf numFmtId="0" fontId="65" fillId="0" borderId="0"/>
    <xf numFmtId="168" fontId="65" fillId="0" borderId="0"/>
    <xf numFmtId="0" fontId="64" fillId="70" borderId="8" applyFont="0" applyBorder="0">
      <alignment horizontal="center" wrapText="1"/>
    </xf>
    <xf numFmtId="3" fontId="2" fillId="71" borderId="3" applyFont="0" applyProtection="0">
      <alignment horizontal="right" vertical="center"/>
    </xf>
    <xf numFmtId="9" fontId="2" fillId="71" borderId="3" applyFont="0" applyProtection="0">
      <alignment horizontal="right" vertical="center"/>
    </xf>
    <xf numFmtId="0" fontId="2" fillId="71" borderId="8" applyNumberFormat="0" applyFont="0" applyBorder="0" applyProtection="0">
      <alignment horizontal="left" vertical="center"/>
    </xf>
    <xf numFmtId="168" fontId="2" fillId="0" borderId="0">
      <alignment horizontal="center"/>
    </xf>
    <xf numFmtId="0" fontId="2" fillId="0" borderId="0">
      <alignment horizontal="center"/>
    </xf>
    <xf numFmtId="168" fontId="2" fillId="0" borderId="0">
      <alignment horizontal="center"/>
    </xf>
    <xf numFmtId="168" fontId="66" fillId="0" borderId="0" applyNumberFormat="0" applyFill="0" applyBorder="0" applyAlignment="0" applyProtection="0">
      <alignment vertical="top"/>
      <protection locked="0"/>
    </xf>
    <xf numFmtId="169" fontId="66" fillId="0" borderId="0" applyNumberFormat="0" applyFill="0" applyBorder="0" applyAlignment="0" applyProtection="0">
      <alignment vertical="top"/>
      <protection locked="0"/>
    </xf>
    <xf numFmtId="168" fontId="66" fillId="0" borderId="0" applyNumberFormat="0" applyFill="0" applyBorder="0" applyAlignment="0" applyProtection="0">
      <alignment vertical="top"/>
      <protection locked="0"/>
    </xf>
    <xf numFmtId="168" fontId="67" fillId="0" borderId="0"/>
    <xf numFmtId="0" fontId="68" fillId="43" borderId="44" applyNumberFormat="0" applyAlignment="0" applyProtection="0"/>
    <xf numFmtId="0" fontId="69" fillId="8" borderId="37" applyNumberFormat="0" applyAlignment="0" applyProtection="0"/>
    <xf numFmtId="0" fontId="68" fillId="43" borderId="44" applyNumberFormat="0" applyAlignment="0" applyProtection="0"/>
    <xf numFmtId="0" fontId="68" fillId="43" borderId="44" applyNumberFormat="0" applyAlignment="0" applyProtection="0"/>
    <xf numFmtId="0" fontId="68" fillId="43" borderId="44" applyNumberFormat="0" applyAlignment="0" applyProtection="0"/>
    <xf numFmtId="0" fontId="68" fillId="43" borderId="44" applyNumberFormat="0" applyAlignment="0" applyProtection="0"/>
    <xf numFmtId="168" fontId="70" fillId="43" borderId="44" applyNumberFormat="0" applyAlignment="0" applyProtection="0"/>
    <xf numFmtId="0" fontId="68" fillId="43" borderId="44" applyNumberFormat="0" applyAlignment="0" applyProtection="0"/>
    <xf numFmtId="0" fontId="68" fillId="43" borderId="44" applyNumberFormat="0" applyAlignment="0" applyProtection="0"/>
    <xf numFmtId="0" fontId="68" fillId="43" borderId="44" applyNumberFormat="0" applyAlignment="0" applyProtection="0"/>
    <xf numFmtId="0" fontId="68" fillId="43" borderId="44" applyNumberFormat="0" applyAlignment="0" applyProtection="0"/>
    <xf numFmtId="168" fontId="70" fillId="43" borderId="44" applyNumberFormat="0" applyAlignment="0" applyProtection="0"/>
    <xf numFmtId="0" fontId="68" fillId="43" borderId="44" applyNumberFormat="0" applyAlignment="0" applyProtection="0"/>
    <xf numFmtId="0" fontId="68" fillId="43" borderId="44" applyNumberFormat="0" applyAlignment="0" applyProtection="0"/>
    <xf numFmtId="0" fontId="68" fillId="43" borderId="44" applyNumberFormat="0" applyAlignment="0" applyProtection="0"/>
    <xf numFmtId="0" fontId="68" fillId="43" borderId="44" applyNumberFormat="0" applyAlignment="0" applyProtection="0"/>
    <xf numFmtId="0" fontId="68" fillId="43" borderId="44" applyNumberFormat="0" applyAlignment="0" applyProtection="0"/>
    <xf numFmtId="0" fontId="68" fillId="43" borderId="44" applyNumberFormat="0" applyAlignment="0" applyProtection="0"/>
    <xf numFmtId="0" fontId="68" fillId="43" borderId="44" applyNumberFormat="0" applyAlignment="0" applyProtection="0"/>
    <xf numFmtId="0" fontId="68" fillId="43" borderId="44" applyNumberFormat="0" applyAlignment="0" applyProtection="0"/>
    <xf numFmtId="0" fontId="68" fillId="43" borderId="44" applyNumberFormat="0" applyAlignment="0" applyProtection="0"/>
    <xf numFmtId="0" fontId="68" fillId="43" borderId="44" applyNumberFormat="0" applyAlignment="0" applyProtection="0"/>
    <xf numFmtId="0" fontId="68" fillId="43" borderId="44" applyNumberFormat="0" applyAlignment="0" applyProtection="0"/>
    <xf numFmtId="169" fontId="70" fillId="43" borderId="44" applyNumberFormat="0" applyAlignment="0" applyProtection="0"/>
    <xf numFmtId="0" fontId="68" fillId="43" borderId="44" applyNumberFormat="0" applyAlignment="0" applyProtection="0"/>
    <xf numFmtId="0" fontId="68" fillId="43" borderId="44" applyNumberFormat="0" applyAlignment="0" applyProtection="0"/>
    <xf numFmtId="0" fontId="68" fillId="43" borderId="44" applyNumberFormat="0" applyAlignment="0" applyProtection="0"/>
    <xf numFmtId="0" fontId="68" fillId="43" borderId="44" applyNumberFormat="0" applyAlignment="0" applyProtection="0"/>
    <xf numFmtId="0" fontId="68" fillId="43" borderId="44" applyNumberFormat="0" applyAlignment="0" applyProtection="0"/>
    <xf numFmtId="0" fontId="68" fillId="43" borderId="44" applyNumberFormat="0" applyAlignment="0" applyProtection="0"/>
    <xf numFmtId="0" fontId="68" fillId="43" borderId="44" applyNumberFormat="0" applyAlignment="0" applyProtection="0"/>
    <xf numFmtId="0" fontId="68" fillId="43" borderId="44" applyNumberFormat="0" applyAlignment="0" applyProtection="0"/>
    <xf numFmtId="0" fontId="68" fillId="43" borderId="44" applyNumberFormat="0" applyAlignment="0" applyProtection="0"/>
    <xf numFmtId="0" fontId="68" fillId="43" borderId="44" applyNumberFormat="0" applyAlignment="0" applyProtection="0"/>
    <xf numFmtId="0" fontId="68" fillId="43" borderId="44" applyNumberFormat="0" applyAlignment="0" applyProtection="0"/>
    <xf numFmtId="0" fontId="68" fillId="43" borderId="44" applyNumberFormat="0" applyAlignment="0" applyProtection="0"/>
    <xf numFmtId="0" fontId="68" fillId="43" borderId="44" applyNumberFormat="0" applyAlignment="0" applyProtection="0"/>
    <xf numFmtId="0" fontId="68" fillId="43" borderId="44" applyNumberFormat="0" applyAlignment="0" applyProtection="0"/>
    <xf numFmtId="0" fontId="68" fillId="43" borderId="44" applyNumberFormat="0" applyAlignment="0" applyProtection="0"/>
    <xf numFmtId="0" fontId="68" fillId="43" borderId="44" applyNumberFormat="0" applyAlignment="0" applyProtection="0"/>
    <xf numFmtId="0" fontId="68" fillId="43" borderId="44" applyNumberFormat="0" applyAlignment="0" applyProtection="0"/>
    <xf numFmtId="0" fontId="68" fillId="43" borderId="44" applyNumberFormat="0" applyAlignment="0" applyProtection="0"/>
    <xf numFmtId="0" fontId="68" fillId="43" borderId="44" applyNumberFormat="0" applyAlignment="0" applyProtection="0"/>
    <xf numFmtId="0" fontId="68" fillId="43" borderId="44" applyNumberFormat="0" applyAlignment="0" applyProtection="0"/>
    <xf numFmtId="0" fontId="69" fillId="8" borderId="37" applyNumberFormat="0" applyAlignment="0" applyProtection="0"/>
    <xf numFmtId="0" fontId="68" fillId="43" borderId="44" applyNumberFormat="0" applyAlignment="0" applyProtection="0"/>
    <xf numFmtId="0" fontId="68" fillId="43" borderId="44" applyNumberFormat="0" applyAlignment="0" applyProtection="0"/>
    <xf numFmtId="0" fontId="68" fillId="43" borderId="44" applyNumberFormat="0" applyAlignment="0" applyProtection="0"/>
    <xf numFmtId="0" fontId="68" fillId="43" borderId="44" applyNumberFormat="0" applyAlignment="0" applyProtection="0"/>
    <xf numFmtId="0" fontId="69" fillId="8" borderId="37" applyNumberFormat="0" applyAlignment="0" applyProtection="0"/>
    <xf numFmtId="0" fontId="68" fillId="43" borderId="44" applyNumberFormat="0" applyAlignment="0" applyProtection="0"/>
    <xf numFmtId="0" fontId="68" fillId="43" borderId="44" applyNumberFormat="0" applyAlignment="0" applyProtection="0"/>
    <xf numFmtId="0" fontId="68" fillId="43" borderId="44" applyNumberFormat="0" applyAlignment="0" applyProtection="0"/>
    <xf numFmtId="0" fontId="68" fillId="43" borderId="44" applyNumberFormat="0" applyAlignment="0" applyProtection="0"/>
    <xf numFmtId="0" fontId="69" fillId="8" borderId="37" applyNumberFormat="0" applyAlignment="0" applyProtection="0"/>
    <xf numFmtId="0" fontId="68" fillId="43" borderId="44" applyNumberFormat="0" applyAlignment="0" applyProtection="0"/>
    <xf numFmtId="0" fontId="68" fillId="43" borderId="44" applyNumberFormat="0" applyAlignment="0" applyProtection="0"/>
    <xf numFmtId="0" fontId="68" fillId="43" borderId="44" applyNumberFormat="0" applyAlignment="0" applyProtection="0"/>
    <xf numFmtId="0" fontId="68" fillId="43" borderId="44" applyNumberFormat="0" applyAlignment="0" applyProtection="0"/>
    <xf numFmtId="0" fontId="69" fillId="8" borderId="37" applyNumberFormat="0" applyAlignment="0" applyProtection="0"/>
    <xf numFmtId="0" fontId="68" fillId="43" borderId="44" applyNumberFormat="0" applyAlignment="0" applyProtection="0"/>
    <xf numFmtId="0" fontId="68" fillId="43" borderId="44" applyNumberFormat="0" applyAlignment="0" applyProtection="0"/>
    <xf numFmtId="0" fontId="68" fillId="43" borderId="44" applyNumberFormat="0" applyAlignment="0" applyProtection="0"/>
    <xf numFmtId="0" fontId="68" fillId="43" borderId="44" applyNumberFormat="0" applyAlignment="0" applyProtection="0"/>
    <xf numFmtId="0" fontId="69" fillId="8" borderId="37" applyNumberFormat="0" applyAlignment="0" applyProtection="0"/>
    <xf numFmtId="0" fontId="68" fillId="43" borderId="44" applyNumberFormat="0" applyAlignment="0" applyProtection="0"/>
    <xf numFmtId="0" fontId="68" fillId="43" borderId="44" applyNumberFormat="0" applyAlignment="0" applyProtection="0"/>
    <xf numFmtId="0" fontId="68" fillId="43" borderId="44" applyNumberFormat="0" applyAlignment="0" applyProtection="0"/>
    <xf numFmtId="0" fontId="68" fillId="43" borderId="44" applyNumberFormat="0" applyAlignment="0" applyProtection="0"/>
    <xf numFmtId="0" fontId="69" fillId="8" borderId="37" applyNumberFormat="0" applyAlignment="0" applyProtection="0"/>
    <xf numFmtId="0" fontId="68" fillId="43" borderId="44" applyNumberFormat="0" applyAlignment="0" applyProtection="0"/>
    <xf numFmtId="0" fontId="68" fillId="43" borderId="44" applyNumberFormat="0" applyAlignment="0" applyProtection="0"/>
    <xf numFmtId="0" fontId="68" fillId="43" borderId="44" applyNumberFormat="0" applyAlignment="0" applyProtection="0"/>
    <xf numFmtId="0" fontId="68" fillId="43" borderId="44" applyNumberFormat="0" applyAlignment="0" applyProtection="0"/>
    <xf numFmtId="0" fontId="69" fillId="8" borderId="37" applyNumberFormat="0" applyAlignment="0" applyProtection="0"/>
    <xf numFmtId="0" fontId="68" fillId="43" borderId="44" applyNumberFormat="0" applyAlignment="0" applyProtection="0"/>
    <xf numFmtId="0" fontId="68" fillId="43" borderId="44" applyNumberFormat="0" applyAlignment="0" applyProtection="0"/>
    <xf numFmtId="0" fontId="68" fillId="43" borderId="44" applyNumberFormat="0" applyAlignment="0" applyProtection="0"/>
    <xf numFmtId="0" fontId="68" fillId="43" borderId="44" applyNumberFormat="0" applyAlignment="0" applyProtection="0"/>
    <xf numFmtId="168" fontId="70" fillId="43" borderId="44" applyNumberFormat="0" applyAlignment="0" applyProtection="0"/>
    <xf numFmtId="169" fontId="70" fillId="43" borderId="44" applyNumberFormat="0" applyAlignment="0" applyProtection="0"/>
    <xf numFmtId="168" fontId="70" fillId="43" borderId="44" applyNumberFormat="0" applyAlignment="0" applyProtection="0"/>
    <xf numFmtId="168" fontId="70" fillId="43" borderId="44" applyNumberFormat="0" applyAlignment="0" applyProtection="0"/>
    <xf numFmtId="169" fontId="70" fillId="43" borderId="44" applyNumberFormat="0" applyAlignment="0" applyProtection="0"/>
    <xf numFmtId="168" fontId="70" fillId="43" borderId="44" applyNumberFormat="0" applyAlignment="0" applyProtection="0"/>
    <xf numFmtId="168" fontId="70" fillId="43" borderId="44" applyNumberFormat="0" applyAlignment="0" applyProtection="0"/>
    <xf numFmtId="169" fontId="70" fillId="43" borderId="44" applyNumberFormat="0" applyAlignment="0" applyProtection="0"/>
    <xf numFmtId="168" fontId="70" fillId="43" borderId="44" applyNumberFormat="0" applyAlignment="0" applyProtection="0"/>
    <xf numFmtId="168" fontId="70" fillId="43" borderId="44" applyNumberFormat="0" applyAlignment="0" applyProtection="0"/>
    <xf numFmtId="169" fontId="70" fillId="43" borderId="44" applyNumberFormat="0" applyAlignment="0" applyProtection="0"/>
    <xf numFmtId="168" fontId="70" fillId="43" borderId="44" applyNumberFormat="0" applyAlignment="0" applyProtection="0"/>
    <xf numFmtId="0" fontId="68" fillId="43" borderId="44" applyNumberFormat="0" applyAlignment="0" applyProtection="0"/>
    <xf numFmtId="3" fontId="2" fillId="72" borderId="3" applyFont="0">
      <alignment horizontal="right" vertical="center"/>
      <protection locked="0"/>
    </xf>
    <xf numFmtId="171" fontId="39" fillId="0" borderId="0" applyFill="0" applyBorder="0" applyAlignment="0"/>
    <xf numFmtId="172" fontId="39" fillId="0" borderId="0" applyFill="0" applyBorder="0" applyAlignment="0"/>
    <xf numFmtId="171" fontId="39" fillId="0" borderId="0" applyFill="0" applyBorder="0" applyAlignment="0"/>
    <xf numFmtId="176" fontId="39" fillId="0" borderId="0" applyFill="0" applyBorder="0" applyAlignment="0"/>
    <xf numFmtId="172" fontId="39" fillId="0" borderId="0" applyFill="0" applyBorder="0" applyAlignment="0"/>
    <xf numFmtId="0" fontId="71" fillId="0" borderId="50" applyNumberFormat="0" applyFill="0" applyAlignment="0" applyProtection="0"/>
    <xf numFmtId="0" fontId="72" fillId="0" borderId="39" applyNumberFormat="0" applyFill="0" applyAlignment="0" applyProtection="0"/>
    <xf numFmtId="168" fontId="73" fillId="0" borderId="50" applyNumberFormat="0" applyFill="0" applyAlignment="0" applyProtection="0"/>
    <xf numFmtId="168" fontId="73" fillId="0" borderId="50" applyNumberFormat="0" applyFill="0" applyAlignment="0" applyProtection="0"/>
    <xf numFmtId="169" fontId="73" fillId="0" borderId="50" applyNumberFormat="0" applyFill="0" applyAlignment="0" applyProtection="0"/>
    <xf numFmtId="0" fontId="71" fillId="0" borderId="50" applyNumberFormat="0" applyFill="0" applyAlignment="0" applyProtection="0"/>
    <xf numFmtId="0" fontId="72" fillId="0" borderId="39" applyNumberFormat="0" applyFill="0" applyAlignment="0" applyProtection="0"/>
    <xf numFmtId="0" fontId="72" fillId="0" borderId="39" applyNumberFormat="0" applyFill="0" applyAlignment="0" applyProtection="0"/>
    <xf numFmtId="0" fontId="72" fillId="0" borderId="39" applyNumberFormat="0" applyFill="0" applyAlignment="0" applyProtection="0"/>
    <xf numFmtId="0" fontId="72" fillId="0" borderId="39" applyNumberFormat="0" applyFill="0" applyAlignment="0" applyProtection="0"/>
    <xf numFmtId="0" fontId="72" fillId="0" borderId="39" applyNumberFormat="0" applyFill="0" applyAlignment="0" applyProtection="0"/>
    <xf numFmtId="0" fontId="72" fillId="0" borderId="39" applyNumberFormat="0" applyFill="0" applyAlignment="0" applyProtection="0"/>
    <xf numFmtId="0" fontId="72" fillId="0" borderId="39" applyNumberFormat="0" applyFill="0" applyAlignment="0" applyProtection="0"/>
    <xf numFmtId="168" fontId="73" fillId="0" borderId="50" applyNumberFormat="0" applyFill="0" applyAlignment="0" applyProtection="0"/>
    <xf numFmtId="169" fontId="73" fillId="0" borderId="50" applyNumberFormat="0" applyFill="0" applyAlignment="0" applyProtection="0"/>
    <xf numFmtId="168" fontId="73" fillId="0" borderId="50" applyNumberFormat="0" applyFill="0" applyAlignment="0" applyProtection="0"/>
    <xf numFmtId="168" fontId="73" fillId="0" borderId="50" applyNumberFormat="0" applyFill="0" applyAlignment="0" applyProtection="0"/>
    <xf numFmtId="169" fontId="73" fillId="0" borderId="50" applyNumberFormat="0" applyFill="0" applyAlignment="0" applyProtection="0"/>
    <xf numFmtId="168" fontId="73" fillId="0" borderId="50" applyNumberFormat="0" applyFill="0" applyAlignment="0" applyProtection="0"/>
    <xf numFmtId="168" fontId="73" fillId="0" borderId="50" applyNumberFormat="0" applyFill="0" applyAlignment="0" applyProtection="0"/>
    <xf numFmtId="169" fontId="73" fillId="0" borderId="50" applyNumberFormat="0" applyFill="0" applyAlignment="0" applyProtection="0"/>
    <xf numFmtId="168" fontId="73" fillId="0" borderId="50" applyNumberFormat="0" applyFill="0" applyAlignment="0" applyProtection="0"/>
    <xf numFmtId="168" fontId="73" fillId="0" borderId="50" applyNumberFormat="0" applyFill="0" applyAlignment="0" applyProtection="0"/>
    <xf numFmtId="169" fontId="73" fillId="0" borderId="50" applyNumberFormat="0" applyFill="0" applyAlignment="0" applyProtection="0"/>
    <xf numFmtId="168" fontId="73" fillId="0" borderId="50" applyNumberFormat="0" applyFill="0" applyAlignment="0" applyProtection="0"/>
    <xf numFmtId="0" fontId="71" fillId="0" borderId="50" applyNumberFormat="0" applyFill="0" applyAlignment="0" applyProtection="0"/>
    <xf numFmtId="168" fontId="2" fillId="0" borderId="0">
      <alignment horizontal="center"/>
    </xf>
    <xf numFmtId="0" fontId="2" fillId="0" borderId="0">
      <alignment horizontal="center"/>
    </xf>
    <xf numFmtId="168" fontId="2" fillId="0" borderId="0">
      <alignment horizontal="center"/>
    </xf>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0" fontId="74" fillId="73" borderId="0" applyNumberFormat="0" applyBorder="0" applyAlignment="0" applyProtection="0"/>
    <xf numFmtId="0" fontId="75" fillId="7" borderId="0" applyNumberFormat="0" applyBorder="0" applyAlignment="0" applyProtection="0"/>
    <xf numFmtId="168" fontId="76" fillId="73" borderId="0" applyNumberFormat="0" applyBorder="0" applyAlignment="0" applyProtection="0"/>
    <xf numFmtId="168" fontId="76" fillId="73" borderId="0" applyNumberFormat="0" applyBorder="0" applyAlignment="0" applyProtection="0"/>
    <xf numFmtId="169" fontId="76" fillId="73" borderId="0" applyNumberFormat="0" applyBorder="0" applyAlignment="0" applyProtection="0"/>
    <xf numFmtId="0" fontId="74" fillId="73" borderId="0" applyNumberFormat="0" applyBorder="0" applyAlignment="0" applyProtection="0"/>
    <xf numFmtId="0" fontId="75" fillId="7" borderId="0" applyNumberFormat="0" applyBorder="0" applyAlignment="0" applyProtection="0"/>
    <xf numFmtId="0" fontId="75" fillId="7" borderId="0" applyNumberFormat="0" applyBorder="0" applyAlignment="0" applyProtection="0"/>
    <xf numFmtId="0" fontId="75" fillId="7" borderId="0" applyNumberFormat="0" applyBorder="0" applyAlignment="0" applyProtection="0"/>
    <xf numFmtId="0" fontId="75" fillId="7" borderId="0" applyNumberFormat="0" applyBorder="0" applyAlignment="0" applyProtection="0"/>
    <xf numFmtId="0" fontId="75" fillId="7" borderId="0" applyNumberFormat="0" applyBorder="0" applyAlignment="0" applyProtection="0"/>
    <xf numFmtId="0" fontId="75" fillId="7" borderId="0" applyNumberFormat="0" applyBorder="0" applyAlignment="0" applyProtection="0"/>
    <xf numFmtId="0" fontId="75" fillId="7" borderId="0" applyNumberFormat="0" applyBorder="0" applyAlignment="0" applyProtection="0"/>
    <xf numFmtId="168" fontId="76" fillId="73" borderId="0" applyNumberFormat="0" applyBorder="0" applyAlignment="0" applyProtection="0"/>
    <xf numFmtId="169" fontId="76" fillId="73" borderId="0" applyNumberFormat="0" applyBorder="0" applyAlignment="0" applyProtection="0"/>
    <xf numFmtId="168" fontId="76" fillId="73" borderId="0" applyNumberFormat="0" applyBorder="0" applyAlignment="0" applyProtection="0"/>
    <xf numFmtId="168" fontId="76" fillId="73" borderId="0" applyNumberFormat="0" applyBorder="0" applyAlignment="0" applyProtection="0"/>
    <xf numFmtId="169" fontId="76" fillId="73" borderId="0" applyNumberFormat="0" applyBorder="0" applyAlignment="0" applyProtection="0"/>
    <xf numFmtId="168" fontId="76" fillId="73" borderId="0" applyNumberFormat="0" applyBorder="0" applyAlignment="0" applyProtection="0"/>
    <xf numFmtId="168" fontId="76" fillId="73" borderId="0" applyNumberFormat="0" applyBorder="0" applyAlignment="0" applyProtection="0"/>
    <xf numFmtId="169" fontId="76" fillId="73" borderId="0" applyNumberFormat="0" applyBorder="0" applyAlignment="0" applyProtection="0"/>
    <xf numFmtId="168" fontId="76" fillId="73" borderId="0" applyNumberFormat="0" applyBorder="0" applyAlignment="0" applyProtection="0"/>
    <xf numFmtId="168" fontId="76" fillId="73" borderId="0" applyNumberFormat="0" applyBorder="0" applyAlignment="0" applyProtection="0"/>
    <xf numFmtId="169" fontId="76" fillId="73" borderId="0" applyNumberFormat="0" applyBorder="0" applyAlignment="0" applyProtection="0"/>
    <xf numFmtId="168" fontId="76" fillId="73" borderId="0" applyNumberFormat="0" applyBorder="0" applyAlignment="0" applyProtection="0"/>
    <xf numFmtId="0" fontId="74" fillId="73" borderId="0" applyNumberFormat="0" applyBorder="0" applyAlignment="0" applyProtection="0"/>
    <xf numFmtId="1" fontId="77" fillId="0" borderId="0" applyProtection="0"/>
    <xf numFmtId="168" fontId="28" fillId="0" borderId="51"/>
    <xf numFmtId="169" fontId="28" fillId="0" borderId="51"/>
    <xf numFmtId="168" fontId="28" fillId="0" borderId="51"/>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4"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4"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4"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4" fillId="0" borderId="0"/>
    <xf numFmtId="0" fontId="2" fillId="0" borderId="0"/>
    <xf numFmtId="0" fontId="4" fillId="0" borderId="0"/>
    <xf numFmtId="0" fontId="2" fillId="0" borderId="0"/>
    <xf numFmtId="0" fontId="4" fillId="0" borderId="0"/>
    <xf numFmtId="0" fontId="4" fillId="0" borderId="0"/>
    <xf numFmtId="0" fontId="4" fillId="0" borderId="0"/>
    <xf numFmtId="0" fontId="4" fillId="0" borderId="0"/>
    <xf numFmtId="0" fontId="4"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1"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2" fillId="0" borderId="0"/>
    <xf numFmtId="0" fontId="78" fillId="0" borderId="0"/>
    <xf numFmtId="181" fontId="2" fillId="0" borderId="0"/>
    <xf numFmtId="179" fontId="30" fillId="0" borderId="0"/>
    <xf numFmtId="0" fontId="78"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9" fillId="0" borderId="0"/>
    <xf numFmtId="0" fontId="79" fillId="0" borderId="0"/>
    <xf numFmtId="0" fontId="78" fillId="0" borderId="0"/>
    <xf numFmtId="179" fontId="30" fillId="0" borderId="0"/>
    <xf numFmtId="179" fontId="2" fillId="0" borderId="0"/>
    <xf numFmtId="179" fontId="2" fillId="0" borderId="0"/>
    <xf numFmtId="0" fontId="2" fillId="0" borderId="0"/>
    <xf numFmtId="0" fontId="2" fillId="0" borderId="0"/>
    <xf numFmtId="179" fontId="3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0" fillId="0" borderId="0"/>
    <xf numFmtId="0" fontId="2" fillId="0" borderId="0"/>
    <xf numFmtId="0" fontId="30" fillId="0" borderId="0"/>
    <xf numFmtId="0" fontId="2" fillId="0" borderId="0"/>
    <xf numFmtId="0" fontId="30" fillId="0" borderId="0"/>
    <xf numFmtId="0" fontId="2" fillId="0" borderId="0"/>
    <xf numFmtId="0" fontId="30" fillId="0" borderId="0"/>
    <xf numFmtId="0" fontId="2" fillId="0" borderId="0"/>
    <xf numFmtId="0" fontId="30" fillId="0" borderId="0"/>
    <xf numFmtId="0" fontId="2" fillId="0" borderId="0"/>
    <xf numFmtId="0" fontId="30"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30"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2" fillId="0" borderId="0"/>
    <xf numFmtId="179" fontId="30"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30" fillId="0" borderId="0"/>
    <xf numFmtId="0" fontId="2" fillId="0" borderId="0"/>
    <xf numFmtId="168"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2" fillId="0" borderId="0"/>
    <xf numFmtId="179" fontId="1" fillId="0" borderId="0"/>
    <xf numFmtId="179" fontId="1" fillId="0" borderId="0"/>
    <xf numFmtId="179" fontId="1" fillId="0" borderId="0"/>
    <xf numFmtId="179"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67"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1" fillId="0" borderId="0"/>
    <xf numFmtId="179" fontId="1" fillId="0" borderId="0"/>
    <xf numFmtId="179" fontId="1" fillId="0" borderId="0"/>
    <xf numFmtId="179" fontId="1" fillId="0" borderId="0"/>
    <xf numFmtId="168" fontId="2" fillId="0" borderId="0"/>
    <xf numFmtId="179" fontId="2" fillId="0" borderId="0"/>
    <xf numFmtId="179" fontId="2" fillId="0" borderId="0"/>
    <xf numFmtId="168" fontId="2" fillId="0" borderId="0"/>
    <xf numFmtId="179" fontId="2" fillId="0" borderId="0"/>
    <xf numFmtId="179" fontId="2"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1"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29"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30"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2" fillId="0" borderId="0"/>
    <xf numFmtId="0" fontId="1" fillId="0" borderId="0"/>
    <xf numFmtId="0" fontId="1" fillId="0" borderId="0"/>
    <xf numFmtId="0" fontId="1" fillId="0" borderId="0"/>
    <xf numFmtId="0" fontId="1"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30"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30"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79" fontId="30" fillId="0" borderId="0"/>
    <xf numFmtId="0" fontId="30" fillId="0" borderId="0"/>
    <xf numFmtId="0" fontId="30" fillId="0" borderId="0"/>
    <xf numFmtId="0" fontId="30" fillId="0" borderId="0"/>
    <xf numFmtId="0" fontId="30" fillId="0" borderId="0"/>
    <xf numFmtId="0" fontId="30" fillId="0" borderId="0"/>
    <xf numFmtId="0" fontId="30" fillId="0" borderId="0"/>
    <xf numFmtId="179" fontId="30"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168" fontId="30" fillId="0" borderId="0"/>
    <xf numFmtId="0" fontId="30" fillId="0" borderId="0"/>
    <xf numFmtId="168" fontId="30" fillId="0" borderId="0"/>
    <xf numFmtId="0" fontId="30"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3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0" fillId="0" borderId="0"/>
    <xf numFmtId="0" fontId="30" fillId="0" borderId="0"/>
    <xf numFmtId="0" fontId="30" fillId="0" borderId="0"/>
    <xf numFmtId="0" fontId="30" fillId="0" borderId="0"/>
    <xf numFmtId="0" fontId="30" fillId="0" borderId="0"/>
    <xf numFmtId="0" fontId="30" fillId="0" borderId="0"/>
    <xf numFmtId="179" fontId="30"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30" fillId="0" borderId="0"/>
    <xf numFmtId="168" fontId="30" fillId="0" borderId="0"/>
    <xf numFmtId="0" fontId="30" fillId="0" borderId="0"/>
    <xf numFmtId="0" fontId="30" fillId="0" borderId="0"/>
    <xf numFmtId="0" fontId="2" fillId="0" borderId="0"/>
    <xf numFmtId="179" fontId="30" fillId="0" borderId="0"/>
    <xf numFmtId="0" fontId="30" fillId="0" borderId="0"/>
    <xf numFmtId="0" fontId="30" fillId="0" borderId="0"/>
    <xf numFmtId="0" fontId="30" fillId="0" borderId="0"/>
    <xf numFmtId="0" fontId="30" fillId="0" borderId="0"/>
    <xf numFmtId="0" fontId="30" fillId="0" borderId="0"/>
    <xf numFmtId="0" fontId="30" fillId="0" borderId="0"/>
    <xf numFmtId="179" fontId="30"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9"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30"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29" fillId="0" borderId="0"/>
    <xf numFmtId="179" fontId="30" fillId="0" borderId="0"/>
    <xf numFmtId="179" fontId="30"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30"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30"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30"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30" fillId="0" borderId="0"/>
    <xf numFmtId="179" fontId="30" fillId="0" borderId="0"/>
    <xf numFmtId="179" fontId="30" fillId="0" borderId="0"/>
    <xf numFmtId="179" fontId="30" fillId="0" borderId="0"/>
    <xf numFmtId="179"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30" fillId="0" borderId="0"/>
    <xf numFmtId="179" fontId="2" fillId="0" borderId="0"/>
    <xf numFmtId="0" fontId="3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30"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7" fillId="0" borderId="0"/>
    <xf numFmtId="0" fontId="30" fillId="0" borderId="0"/>
    <xf numFmtId="0" fontId="2" fillId="0" borderId="0"/>
    <xf numFmtId="0" fontId="29" fillId="0" borderId="0"/>
    <xf numFmtId="168" fontId="27" fillId="0" borderId="0"/>
    <xf numFmtId="0" fontId="2" fillId="0" borderId="0"/>
    <xf numFmtId="0" fontId="1" fillId="0" borderId="0"/>
    <xf numFmtId="0" fontId="1" fillId="0" borderId="0"/>
    <xf numFmtId="179" fontId="3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0" fillId="0" borderId="0"/>
    <xf numFmtId="0" fontId="30" fillId="0" borderId="0"/>
    <xf numFmtId="0" fontId="30" fillId="0" borderId="0"/>
    <xf numFmtId="0" fontId="30" fillId="0" borderId="0"/>
    <xf numFmtId="0" fontId="30" fillId="0" borderId="0"/>
    <xf numFmtId="0" fontId="30" fillId="0" borderId="0"/>
    <xf numFmtId="179" fontId="30"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xf numFmtId="179" fontId="2" fillId="0" borderId="0"/>
    <xf numFmtId="0" fontId="30" fillId="0" borderId="0"/>
    <xf numFmtId="0" fontId="30" fillId="0" borderId="0"/>
    <xf numFmtId="168" fontId="27" fillId="0" borderId="0"/>
    <xf numFmtId="0" fontId="67" fillId="0" borderId="0"/>
    <xf numFmtId="0" fontId="2" fillId="0" borderId="0"/>
    <xf numFmtId="168" fontId="27" fillId="0" borderId="0"/>
    <xf numFmtId="0" fontId="1" fillId="0" borderId="0"/>
    <xf numFmtId="179" fontId="30" fillId="0" borderId="0"/>
    <xf numFmtId="0" fontId="30" fillId="0" borderId="0"/>
    <xf numFmtId="0" fontId="30" fillId="0" borderId="0"/>
    <xf numFmtId="0" fontId="30" fillId="0" borderId="0"/>
    <xf numFmtId="0" fontId="30" fillId="0" borderId="0"/>
    <xf numFmtId="0" fontId="30" fillId="0" borderId="0"/>
    <xf numFmtId="0" fontId="30" fillId="0" borderId="0"/>
    <xf numFmtId="179" fontId="30"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0" fillId="0" borderId="0"/>
    <xf numFmtId="168" fontId="27" fillId="0" borderId="0"/>
    <xf numFmtId="168" fontId="27" fillId="0" borderId="0"/>
    <xf numFmtId="0" fontId="1" fillId="0" borderId="0"/>
    <xf numFmtId="179" fontId="30" fillId="0" borderId="0"/>
    <xf numFmtId="179" fontId="30" fillId="0" borderId="0"/>
    <xf numFmtId="179" fontId="2" fillId="0" borderId="0"/>
    <xf numFmtId="0" fontId="2" fillId="0" borderId="0"/>
    <xf numFmtId="179" fontId="2" fillId="0" borderId="0"/>
    <xf numFmtId="0" fontId="2" fillId="0" borderId="0"/>
    <xf numFmtId="179" fontId="2" fillId="0" borderId="0"/>
    <xf numFmtId="0" fontId="2" fillId="0" borderId="0"/>
    <xf numFmtId="0" fontId="6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9" fillId="0" borderId="0"/>
    <xf numFmtId="0" fontId="2" fillId="0" borderId="0"/>
    <xf numFmtId="0" fontId="2" fillId="0" borderId="0"/>
    <xf numFmtId="0" fontId="30" fillId="0" borderId="0"/>
    <xf numFmtId="168" fontId="27" fillId="0" borderId="0"/>
    <xf numFmtId="168" fontId="27" fillId="0" borderId="0"/>
    <xf numFmtId="0" fontId="1" fillId="0" borderId="0"/>
    <xf numFmtId="179" fontId="30" fillId="0" borderId="0"/>
    <xf numFmtId="179" fontId="30" fillId="0" borderId="0"/>
    <xf numFmtId="0" fontId="6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30" fillId="0" borderId="0"/>
    <xf numFmtId="179" fontId="30" fillId="0" borderId="0"/>
    <xf numFmtId="0" fontId="7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8" fillId="0" borderId="0"/>
    <xf numFmtId="179" fontId="30" fillId="0" borderId="0"/>
    <xf numFmtId="0" fontId="78"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8"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8" fillId="0" borderId="0"/>
    <xf numFmtId="179" fontId="2" fillId="0" borderId="0"/>
    <xf numFmtId="179" fontId="30" fillId="0" borderId="0"/>
    <xf numFmtId="179" fontId="30" fillId="0" borderId="0"/>
    <xf numFmtId="179" fontId="30" fillId="0" borderId="0"/>
    <xf numFmtId="179" fontId="30" fillId="0" borderId="0"/>
    <xf numFmtId="179" fontId="30" fillId="0" borderId="0"/>
    <xf numFmtId="179" fontId="30" fillId="0" borderId="0"/>
    <xf numFmtId="179" fontId="30" fillId="0" borderId="0"/>
    <xf numFmtId="179" fontId="30"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78"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38" fillId="70" borderId="7" applyBorder="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38" fillId="70" borderId="7" applyBorder="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2" fillId="0" borderId="0"/>
    <xf numFmtId="0" fontId="8" fillId="0" borderId="0"/>
    <xf numFmtId="0" fontId="2" fillId="0" borderId="0"/>
    <xf numFmtId="0" fontId="8" fillId="0" borderId="0"/>
    <xf numFmtId="0" fontId="2" fillId="0" borderId="0"/>
    <xf numFmtId="0" fontId="8" fillId="0" borderId="0"/>
    <xf numFmtId="0" fontId="2" fillId="0" borderId="0"/>
    <xf numFmtId="0" fontId="8" fillId="0" borderId="0"/>
    <xf numFmtId="0" fontId="2" fillId="0" borderId="0"/>
    <xf numFmtId="179" fontId="28" fillId="0" borderId="0"/>
    <xf numFmtId="0" fontId="8" fillId="0" borderId="0"/>
    <xf numFmtId="0" fontId="1" fillId="0" borderId="0"/>
    <xf numFmtId="0" fontId="1"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28" fillId="0" borderId="0"/>
    <xf numFmtId="0" fontId="28" fillId="0" borderId="0"/>
    <xf numFmtId="0" fontId="28" fillId="0" borderId="0"/>
    <xf numFmtId="0" fontId="28" fillId="0" borderId="0"/>
    <xf numFmtId="179" fontId="8" fillId="0" borderId="0"/>
    <xf numFmtId="0" fontId="28" fillId="0" borderId="0"/>
    <xf numFmtId="179" fontId="28" fillId="0" borderId="0"/>
    <xf numFmtId="0" fontId="28" fillId="0" borderId="0"/>
    <xf numFmtId="0" fontId="2" fillId="0" borderId="0"/>
    <xf numFmtId="0" fontId="28"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9" fontId="28" fillId="0" borderId="0"/>
    <xf numFmtId="179" fontId="8" fillId="0" borderId="0"/>
    <xf numFmtId="179" fontId="28" fillId="0" borderId="0"/>
    <xf numFmtId="179" fontId="28" fillId="0" borderId="0"/>
    <xf numFmtId="179" fontId="28" fillId="0" borderId="0"/>
    <xf numFmtId="179" fontId="28" fillId="0" borderId="0"/>
    <xf numFmtId="179" fontId="28" fillId="0" borderId="0"/>
    <xf numFmtId="179" fontId="28" fillId="0" borderId="0"/>
    <xf numFmtId="179" fontId="28" fillId="0" borderId="0"/>
    <xf numFmtId="179" fontId="28" fillId="0" borderId="0"/>
    <xf numFmtId="179" fontId="8" fillId="0" borderId="0"/>
    <xf numFmtId="179" fontId="8" fillId="0" borderId="0"/>
    <xf numFmtId="179" fontId="8" fillId="0" borderId="0"/>
    <xf numFmtId="179" fontId="8" fillId="0" borderId="0"/>
    <xf numFmtId="179" fontId="8" fillId="0" borderId="0"/>
    <xf numFmtId="179" fontId="8"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8"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28" fillId="0" borderId="0"/>
    <xf numFmtId="0" fontId="28" fillId="0" borderId="0"/>
    <xf numFmtId="168" fontId="28" fillId="0" borderId="0"/>
    <xf numFmtId="0" fontId="78" fillId="0" borderId="0"/>
    <xf numFmtId="168"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78" fillId="0" borderId="0"/>
    <xf numFmtId="0" fontId="8" fillId="0" borderId="0"/>
    <xf numFmtId="0" fontId="78" fillId="0" borderId="0"/>
    <xf numFmtId="168" fontId="8" fillId="0" borderId="0"/>
    <xf numFmtId="0" fontId="78" fillId="0" borderId="0"/>
    <xf numFmtId="168" fontId="8" fillId="0" borderId="0"/>
    <xf numFmtId="0" fontId="78" fillId="0" borderId="0"/>
    <xf numFmtId="0" fontId="1"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78" fillId="0" borderId="0"/>
    <xf numFmtId="0" fontId="78" fillId="0" borderId="0"/>
    <xf numFmtId="0" fontId="78"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1" fillId="0" borderId="0"/>
    <xf numFmtId="179" fontId="8"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1" fillId="0" borderId="0"/>
    <xf numFmtId="0" fontId="2"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2" fillId="0" borderId="0"/>
    <xf numFmtId="0" fontId="78" fillId="0" borderId="0"/>
    <xf numFmtId="179" fontId="2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2"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2"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2"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2" fillId="0" borderId="0"/>
    <xf numFmtId="0" fontId="78" fillId="0" borderId="0"/>
    <xf numFmtId="0" fontId="78" fillId="0" borderId="0"/>
    <xf numFmtId="0" fontId="78" fillId="0" borderId="0"/>
    <xf numFmtId="0" fontId="78" fillId="0" borderId="0"/>
    <xf numFmtId="0" fontId="78"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179" fontId="8" fillId="0" borderId="0"/>
    <xf numFmtId="179" fontId="8" fillId="0" borderId="0"/>
    <xf numFmtId="179" fontId="8" fillId="0" borderId="0"/>
    <xf numFmtId="179" fontId="8" fillId="0" borderId="0"/>
    <xf numFmtId="179" fontId="8" fillId="0" borderId="0"/>
    <xf numFmtId="0" fontId="1" fillId="0" borderId="0"/>
    <xf numFmtId="179" fontId="28"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8" fillId="0" borderId="0"/>
    <xf numFmtId="179" fontId="28" fillId="0" borderId="0"/>
    <xf numFmtId="179" fontId="28"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1" fillId="0" borderId="0"/>
    <xf numFmtId="0" fontId="1" fillId="0" borderId="0"/>
    <xf numFmtId="0"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1" fillId="0" borderId="0"/>
    <xf numFmtId="0" fontId="1" fillId="0" borderId="0"/>
    <xf numFmtId="0" fontId="1" fillId="0" borderId="0"/>
    <xf numFmtId="0" fontId="1"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1" fillId="0" borderId="0"/>
    <xf numFmtId="0" fontId="1" fillId="0" borderId="0"/>
    <xf numFmtId="0" fontId="1" fillId="0" borderId="0"/>
    <xf numFmtId="0" fontId="1" fillId="0" borderId="0"/>
    <xf numFmtId="0" fontId="2"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2"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2" fillId="0" borderId="0"/>
    <xf numFmtId="179" fontId="2" fillId="0" borderId="0"/>
    <xf numFmtId="168"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168" fontId="46" fillId="0" borderId="0"/>
    <xf numFmtId="0" fontId="2" fillId="0" borderId="0"/>
    <xf numFmtId="0" fontId="78" fillId="0" borderId="0"/>
    <xf numFmtId="168" fontId="46"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8"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79"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0"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2"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2" fillId="0" borderId="0"/>
    <xf numFmtId="0" fontId="2"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78"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78" fillId="0" borderId="0"/>
    <xf numFmtId="0" fontId="2" fillId="0" borderId="0"/>
    <xf numFmtId="0" fontId="78"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179" fontId="2" fillId="0" borderId="0"/>
    <xf numFmtId="0" fontId="78" fillId="0" borderId="0"/>
    <xf numFmtId="0" fontId="2"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1" fillId="0" borderId="0"/>
    <xf numFmtId="0" fontId="1"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2" fillId="0" borderId="0"/>
    <xf numFmtId="0" fontId="2" fillId="0" borderId="0"/>
    <xf numFmtId="179" fontId="2" fillId="0" borderId="0"/>
    <xf numFmtId="0" fontId="2" fillId="0" borderId="0"/>
    <xf numFmtId="0" fontId="2" fillId="0" borderId="0"/>
    <xf numFmtId="179" fontId="2" fillId="0" borderId="0"/>
    <xf numFmtId="0" fontId="2" fillId="0" borderId="0"/>
    <xf numFmtId="179" fontId="2" fillId="0" borderId="0"/>
    <xf numFmtId="179" fontId="2" fillId="0" borderId="0"/>
    <xf numFmtId="179" fontId="2" fillId="0" borderId="0"/>
    <xf numFmtId="179" fontId="2" fillId="0" borderId="0"/>
    <xf numFmtId="179" fontId="2"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2"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2" fillId="0" borderId="0"/>
    <xf numFmtId="0" fontId="2" fillId="0" borderId="0"/>
    <xf numFmtId="169" fontId="2" fillId="0" borderId="0"/>
    <xf numFmtId="0" fontId="2"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168" fontId="2" fillId="0" borderId="0"/>
    <xf numFmtId="0" fontId="78" fillId="0" borderId="0"/>
    <xf numFmtId="0" fontId="78" fillId="0" borderId="0"/>
    <xf numFmtId="0" fontId="78" fillId="0" borderId="0"/>
    <xf numFmtId="0" fontId="78" fillId="0" borderId="0"/>
    <xf numFmtId="0" fontId="78"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1" fillId="0" borderId="0"/>
    <xf numFmtId="168" fontId="2" fillId="0" borderId="0"/>
    <xf numFmtId="0" fontId="78" fillId="0" borderId="0"/>
    <xf numFmtId="0" fontId="1"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168" fontId="2" fillId="0" borderId="0"/>
    <xf numFmtId="0" fontId="78" fillId="0" borderId="0"/>
    <xf numFmtId="0" fontId="78" fillId="0" borderId="0"/>
    <xf numFmtId="0" fontId="78" fillId="0" borderId="0"/>
    <xf numFmtId="0" fontId="78" fillId="0" borderId="0"/>
    <xf numFmtId="0" fontId="78"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82" fillId="0" borderId="0"/>
    <xf numFmtId="0" fontId="29" fillId="74" borderId="52" applyNumberFormat="0" applyFont="0" applyAlignment="0" applyProtection="0"/>
    <xf numFmtId="0" fontId="30" fillId="11" borderId="41" applyNumberFormat="0" applyFont="0" applyAlignment="0" applyProtection="0"/>
    <xf numFmtId="0" fontId="29" fillId="74" borderId="52" applyNumberFormat="0" applyFont="0" applyAlignment="0" applyProtection="0"/>
    <xf numFmtId="0" fontId="29" fillId="74" borderId="52" applyNumberFormat="0" applyFont="0" applyAlignment="0" applyProtection="0"/>
    <xf numFmtId="0" fontId="29" fillId="74" borderId="52" applyNumberFormat="0" applyFont="0" applyAlignment="0" applyProtection="0"/>
    <xf numFmtId="0" fontId="29" fillId="74" borderId="52" applyNumberFormat="0" applyFont="0" applyAlignment="0" applyProtection="0"/>
    <xf numFmtId="0" fontId="30" fillId="11" borderId="41" applyNumberFormat="0" applyFont="0" applyAlignment="0" applyProtection="0"/>
    <xf numFmtId="0" fontId="29" fillId="74" borderId="52" applyNumberFormat="0" applyFont="0" applyAlignment="0" applyProtection="0"/>
    <xf numFmtId="0" fontId="29" fillId="74" borderId="52" applyNumberFormat="0" applyFont="0" applyAlignment="0" applyProtection="0"/>
    <xf numFmtId="0" fontId="29" fillId="74" borderId="52" applyNumberFormat="0" applyFont="0" applyAlignment="0" applyProtection="0"/>
    <xf numFmtId="0" fontId="29" fillId="74" borderId="52" applyNumberFormat="0" applyFont="0" applyAlignment="0" applyProtection="0"/>
    <xf numFmtId="0" fontId="30" fillId="11" borderId="41" applyNumberFormat="0" applyFont="0" applyAlignment="0" applyProtection="0"/>
    <xf numFmtId="0" fontId="29" fillId="74" borderId="52" applyNumberFormat="0" applyFont="0" applyAlignment="0" applyProtection="0"/>
    <xf numFmtId="0" fontId="29" fillId="74" borderId="52" applyNumberFormat="0" applyFont="0" applyAlignment="0" applyProtection="0"/>
    <xf numFmtId="0" fontId="29" fillId="74" borderId="52" applyNumberFormat="0" applyFont="0" applyAlignment="0" applyProtection="0"/>
    <xf numFmtId="0" fontId="29" fillId="74" borderId="52" applyNumberFormat="0" applyFont="0" applyAlignment="0" applyProtection="0"/>
    <xf numFmtId="168" fontId="2" fillId="0" borderId="0"/>
    <xf numFmtId="0" fontId="29" fillId="74" borderId="52" applyNumberFormat="0" applyFont="0" applyAlignment="0" applyProtection="0"/>
    <xf numFmtId="0" fontId="29" fillId="74" borderId="52" applyNumberFormat="0" applyFont="0" applyAlignment="0" applyProtection="0"/>
    <xf numFmtId="0" fontId="29" fillId="74" borderId="52" applyNumberFormat="0" applyFont="0" applyAlignment="0" applyProtection="0"/>
    <xf numFmtId="0" fontId="29" fillId="74" borderId="52" applyNumberFormat="0" applyFont="0" applyAlignment="0" applyProtection="0"/>
    <xf numFmtId="0" fontId="2" fillId="74" borderId="52" applyNumberFormat="0" applyFont="0" applyAlignment="0" applyProtection="0"/>
    <xf numFmtId="0" fontId="29" fillId="74" borderId="52" applyNumberFormat="0" applyFont="0" applyAlignment="0" applyProtection="0"/>
    <xf numFmtId="168" fontId="2" fillId="0" borderId="0"/>
    <xf numFmtId="0" fontId="29" fillId="74" borderId="52" applyNumberFormat="0" applyFont="0" applyAlignment="0" applyProtection="0"/>
    <xf numFmtId="0" fontId="29" fillId="74" borderId="52" applyNumberFormat="0" applyFont="0" applyAlignment="0" applyProtection="0"/>
    <xf numFmtId="0" fontId="2" fillId="74" borderId="52" applyNumberFormat="0" applyFont="0" applyAlignment="0" applyProtection="0"/>
    <xf numFmtId="0" fontId="2" fillId="74" borderId="52" applyNumberFormat="0" applyFont="0" applyAlignment="0" applyProtection="0"/>
    <xf numFmtId="0" fontId="29" fillId="74" borderId="52" applyNumberFormat="0" applyFont="0" applyAlignment="0" applyProtection="0"/>
    <xf numFmtId="0" fontId="2" fillId="74" borderId="52" applyNumberFormat="0" applyFont="0" applyAlignment="0" applyProtection="0"/>
    <xf numFmtId="0" fontId="29" fillId="74" borderId="52" applyNumberFormat="0" applyFont="0" applyAlignment="0" applyProtection="0"/>
    <xf numFmtId="0" fontId="29" fillId="74" borderId="52" applyNumberFormat="0" applyFont="0" applyAlignment="0" applyProtection="0"/>
    <xf numFmtId="0" fontId="29" fillId="74" borderId="52" applyNumberFormat="0" applyFont="0" applyAlignment="0" applyProtection="0"/>
    <xf numFmtId="0" fontId="29" fillId="74" borderId="52" applyNumberFormat="0" applyFont="0" applyAlignment="0" applyProtection="0"/>
    <xf numFmtId="169" fontId="2" fillId="0" borderId="0"/>
    <xf numFmtId="0" fontId="29" fillId="74" borderId="52" applyNumberFormat="0" applyFont="0" applyAlignment="0" applyProtection="0"/>
    <xf numFmtId="0" fontId="29" fillId="74" borderId="52" applyNumberFormat="0" applyFont="0" applyAlignment="0" applyProtection="0"/>
    <xf numFmtId="0" fontId="29" fillId="74" borderId="52" applyNumberFormat="0" applyFont="0" applyAlignment="0" applyProtection="0"/>
    <xf numFmtId="0" fontId="29" fillId="74" borderId="52" applyNumberFormat="0" applyFont="0" applyAlignment="0" applyProtection="0"/>
    <xf numFmtId="0" fontId="29" fillId="74" borderId="52" applyNumberFormat="0" applyFont="0" applyAlignment="0" applyProtection="0"/>
    <xf numFmtId="0" fontId="29" fillId="74" borderId="52" applyNumberFormat="0" applyFont="0" applyAlignment="0" applyProtection="0"/>
    <xf numFmtId="0" fontId="29" fillId="74" borderId="52" applyNumberFormat="0" applyFont="0" applyAlignment="0" applyProtection="0"/>
    <xf numFmtId="0" fontId="29" fillId="74" borderId="52" applyNumberFormat="0" applyFont="0" applyAlignment="0" applyProtection="0"/>
    <xf numFmtId="0" fontId="29" fillId="74" borderId="52" applyNumberFormat="0" applyFont="0" applyAlignment="0" applyProtection="0"/>
    <xf numFmtId="0" fontId="29" fillId="74" borderId="52" applyNumberFormat="0" applyFont="0" applyAlignment="0" applyProtection="0"/>
    <xf numFmtId="0" fontId="29" fillId="74" borderId="52" applyNumberFormat="0" applyFont="0" applyAlignment="0" applyProtection="0"/>
    <xf numFmtId="0" fontId="29" fillId="74" borderId="52" applyNumberFormat="0" applyFont="0" applyAlignment="0" applyProtection="0"/>
    <xf numFmtId="0" fontId="29" fillId="74" borderId="52" applyNumberFormat="0" applyFont="0" applyAlignment="0" applyProtection="0"/>
    <xf numFmtId="0" fontId="29" fillId="74" borderId="52" applyNumberFormat="0" applyFont="0" applyAlignment="0" applyProtection="0"/>
    <xf numFmtId="0" fontId="29" fillId="74" borderId="52" applyNumberFormat="0" applyFont="0" applyAlignment="0" applyProtection="0"/>
    <xf numFmtId="0" fontId="2" fillId="74" borderId="52" applyNumberFormat="0" applyFont="0" applyAlignment="0" applyProtection="0"/>
    <xf numFmtId="0" fontId="2" fillId="0" borderId="0"/>
    <xf numFmtId="0" fontId="29" fillId="74" borderId="52" applyNumberFormat="0" applyFont="0" applyAlignment="0" applyProtection="0"/>
    <xf numFmtId="0" fontId="29" fillId="74" borderId="52" applyNumberFormat="0" applyFont="0" applyAlignment="0" applyProtection="0"/>
    <xf numFmtId="0" fontId="29" fillId="74" borderId="52" applyNumberFormat="0" applyFont="0" applyAlignment="0" applyProtection="0"/>
    <xf numFmtId="0" fontId="29" fillId="74" borderId="52" applyNumberFormat="0" applyFont="0" applyAlignment="0" applyProtection="0"/>
    <xf numFmtId="0" fontId="30" fillId="11" borderId="41" applyNumberFormat="0" applyFont="0" applyAlignment="0" applyProtection="0"/>
    <xf numFmtId="0" fontId="30" fillId="11" borderId="41" applyNumberFormat="0" applyFont="0" applyAlignment="0" applyProtection="0"/>
    <xf numFmtId="0" fontId="29" fillId="74" borderId="52" applyNumberFormat="0" applyFont="0" applyAlignment="0" applyProtection="0"/>
    <xf numFmtId="0" fontId="30" fillId="11" borderId="41" applyNumberFormat="0" applyFont="0" applyAlignment="0" applyProtection="0"/>
    <xf numFmtId="0" fontId="29" fillId="74" borderId="52" applyNumberFormat="0" applyFont="0" applyAlignment="0" applyProtection="0"/>
    <xf numFmtId="0" fontId="30" fillId="11" borderId="41" applyNumberFormat="0" applyFont="0" applyAlignment="0" applyProtection="0"/>
    <xf numFmtId="0" fontId="29" fillId="74" borderId="52" applyNumberFormat="0" applyFont="0" applyAlignment="0" applyProtection="0"/>
    <xf numFmtId="0" fontId="30" fillId="11" borderId="41" applyNumberFormat="0" applyFont="0" applyAlignment="0" applyProtection="0"/>
    <xf numFmtId="0" fontId="30" fillId="11" borderId="41" applyNumberFormat="0" applyFont="0" applyAlignment="0" applyProtection="0"/>
    <xf numFmtId="0" fontId="29" fillId="74" borderId="52" applyNumberFormat="0" applyFont="0" applyAlignment="0" applyProtection="0"/>
    <xf numFmtId="0" fontId="30" fillId="11" borderId="41" applyNumberFormat="0" applyFont="0" applyAlignment="0" applyProtection="0"/>
    <xf numFmtId="0" fontId="30" fillId="11" borderId="41" applyNumberFormat="0" applyFont="0" applyAlignment="0" applyProtection="0"/>
    <xf numFmtId="0" fontId="29" fillId="74" borderId="52" applyNumberFormat="0" applyFont="0" applyAlignment="0" applyProtection="0"/>
    <xf numFmtId="0" fontId="30" fillId="11" borderId="41" applyNumberFormat="0" applyFont="0" applyAlignment="0" applyProtection="0"/>
    <xf numFmtId="0" fontId="29" fillId="74" borderId="52" applyNumberFormat="0" applyFont="0" applyAlignment="0" applyProtection="0"/>
    <xf numFmtId="0" fontId="30" fillId="11" borderId="41" applyNumberFormat="0" applyFont="0" applyAlignment="0" applyProtection="0"/>
    <xf numFmtId="0" fontId="29" fillId="74" borderId="52" applyNumberFormat="0" applyFont="0" applyAlignment="0" applyProtection="0"/>
    <xf numFmtId="0" fontId="30" fillId="11" borderId="41" applyNumberFormat="0" applyFont="0" applyAlignment="0" applyProtection="0"/>
    <xf numFmtId="0" fontId="30" fillId="11" borderId="41" applyNumberFormat="0" applyFont="0" applyAlignment="0" applyProtection="0"/>
    <xf numFmtId="0" fontId="29" fillId="74" borderId="52" applyNumberFormat="0" applyFont="0" applyAlignment="0" applyProtection="0"/>
    <xf numFmtId="0" fontId="30" fillId="11" borderId="41" applyNumberFormat="0" applyFont="0" applyAlignment="0" applyProtection="0"/>
    <xf numFmtId="0" fontId="30" fillId="11" borderId="41" applyNumberFormat="0" applyFont="0" applyAlignment="0" applyProtection="0"/>
    <xf numFmtId="0" fontId="29" fillId="74" borderId="52" applyNumberFormat="0" applyFont="0" applyAlignment="0" applyProtection="0"/>
    <xf numFmtId="0" fontId="30" fillId="11" borderId="41" applyNumberFormat="0" applyFont="0" applyAlignment="0" applyProtection="0"/>
    <xf numFmtId="0" fontId="29" fillId="74" borderId="52" applyNumberFormat="0" applyFont="0" applyAlignment="0" applyProtection="0"/>
    <xf numFmtId="0" fontId="30" fillId="11" borderId="41" applyNumberFormat="0" applyFont="0" applyAlignment="0" applyProtection="0"/>
    <xf numFmtId="0" fontId="29" fillId="74" borderId="52" applyNumberFormat="0" applyFont="0" applyAlignment="0" applyProtection="0"/>
    <xf numFmtId="0" fontId="30" fillId="11" borderId="41" applyNumberFormat="0" applyFont="0" applyAlignment="0" applyProtection="0"/>
    <xf numFmtId="0" fontId="30" fillId="11" borderId="41" applyNumberFormat="0" applyFont="0" applyAlignment="0" applyProtection="0"/>
    <xf numFmtId="0" fontId="29" fillId="74" borderId="52" applyNumberFormat="0" applyFont="0" applyAlignment="0" applyProtection="0"/>
    <xf numFmtId="0" fontId="30" fillId="11" borderId="41" applyNumberFormat="0" applyFont="0" applyAlignment="0" applyProtection="0"/>
    <xf numFmtId="0" fontId="30" fillId="11" borderId="41" applyNumberFormat="0" applyFont="0" applyAlignment="0" applyProtection="0"/>
    <xf numFmtId="0" fontId="29" fillId="74" borderId="52" applyNumberFormat="0" applyFont="0" applyAlignment="0" applyProtection="0"/>
    <xf numFmtId="0" fontId="30" fillId="11" borderId="41" applyNumberFormat="0" applyFont="0" applyAlignment="0" applyProtection="0"/>
    <xf numFmtId="0" fontId="29" fillId="74" borderId="52" applyNumberFormat="0" applyFont="0" applyAlignment="0" applyProtection="0"/>
    <xf numFmtId="0" fontId="30" fillId="11" borderId="41" applyNumberFormat="0" applyFont="0" applyAlignment="0" applyProtection="0"/>
    <xf numFmtId="0" fontId="29" fillId="74" borderId="52" applyNumberFormat="0" applyFont="0" applyAlignment="0" applyProtection="0"/>
    <xf numFmtId="0" fontId="30" fillId="11" borderId="41" applyNumberFormat="0" applyFont="0" applyAlignment="0" applyProtection="0"/>
    <xf numFmtId="0" fontId="30" fillId="11" borderId="41" applyNumberFormat="0" applyFont="0" applyAlignment="0" applyProtection="0"/>
    <xf numFmtId="0" fontId="29" fillId="74" borderId="52" applyNumberFormat="0" applyFont="0" applyAlignment="0" applyProtection="0"/>
    <xf numFmtId="0" fontId="30" fillId="11" borderId="41" applyNumberFormat="0" applyFont="0" applyAlignment="0" applyProtection="0"/>
    <xf numFmtId="0" fontId="29" fillId="74" borderId="52" applyNumberFormat="0" applyFont="0" applyAlignment="0" applyProtection="0"/>
    <xf numFmtId="0" fontId="29" fillId="74" borderId="52" applyNumberFormat="0" applyFont="0" applyAlignment="0" applyProtection="0"/>
    <xf numFmtId="0" fontId="29" fillId="74" borderId="52" applyNumberFormat="0" applyFont="0" applyAlignment="0" applyProtection="0"/>
    <xf numFmtId="0" fontId="29" fillId="74" borderId="52" applyNumberFormat="0" applyFont="0" applyAlignment="0" applyProtection="0"/>
    <xf numFmtId="0" fontId="30" fillId="11" borderId="41" applyNumberFormat="0" applyFont="0" applyAlignment="0" applyProtection="0"/>
    <xf numFmtId="0" fontId="29" fillId="74" borderId="52" applyNumberFormat="0" applyFont="0" applyAlignment="0" applyProtection="0"/>
    <xf numFmtId="0" fontId="29" fillId="74" borderId="52" applyNumberFormat="0" applyFont="0" applyAlignment="0" applyProtection="0"/>
    <xf numFmtId="0" fontId="29" fillId="74" borderId="52" applyNumberFormat="0" applyFont="0" applyAlignment="0" applyProtection="0"/>
    <xf numFmtId="0" fontId="29" fillId="74" borderId="52" applyNumberFormat="0" applyFont="0" applyAlignment="0" applyProtection="0"/>
    <xf numFmtId="0" fontId="2" fillId="74" borderId="52" applyNumberFormat="0" applyFont="0" applyAlignment="0" applyProtection="0"/>
    <xf numFmtId="0" fontId="2" fillId="74" borderId="52" applyNumberFormat="0" applyFont="0" applyAlignment="0" applyProtection="0"/>
    <xf numFmtId="169" fontId="2" fillId="0" borderId="0"/>
    <xf numFmtId="0" fontId="2" fillId="74" borderId="52" applyNumberFormat="0" applyFont="0" applyAlignment="0" applyProtection="0"/>
    <xf numFmtId="168" fontId="2" fillId="0" borderId="0"/>
    <xf numFmtId="0" fontId="2" fillId="74" borderId="52" applyNumberFormat="0" applyFont="0" applyAlignment="0" applyProtection="0"/>
    <xf numFmtId="168" fontId="2" fillId="0" borderId="0"/>
    <xf numFmtId="0" fontId="2" fillId="74" borderId="52" applyNumberFormat="0" applyFont="0" applyAlignment="0" applyProtection="0"/>
    <xf numFmtId="0" fontId="2" fillId="74" borderId="52" applyNumberFormat="0" applyFont="0" applyAlignment="0" applyProtection="0"/>
    <xf numFmtId="169" fontId="2" fillId="0" borderId="0"/>
    <xf numFmtId="168" fontId="2" fillId="0" borderId="0"/>
    <xf numFmtId="0" fontId="2" fillId="74" borderId="52" applyNumberFormat="0" applyFont="0" applyAlignment="0" applyProtection="0"/>
    <xf numFmtId="168" fontId="2" fillId="0" borderId="0"/>
    <xf numFmtId="0" fontId="2" fillId="74" borderId="52" applyNumberFormat="0" applyFont="0" applyAlignment="0" applyProtection="0"/>
    <xf numFmtId="0" fontId="2" fillId="74" borderId="52" applyNumberFormat="0" applyFont="0" applyAlignment="0" applyProtection="0"/>
    <xf numFmtId="169" fontId="2" fillId="0" borderId="0"/>
    <xf numFmtId="0" fontId="2" fillId="74" borderId="52" applyNumberFormat="0" applyFont="0" applyAlignment="0" applyProtection="0"/>
    <xf numFmtId="168" fontId="2" fillId="0" borderId="0"/>
    <xf numFmtId="0" fontId="2" fillId="74" borderId="52" applyNumberFormat="0" applyFont="0" applyAlignment="0" applyProtection="0"/>
    <xf numFmtId="168" fontId="2" fillId="0" borderId="0"/>
    <xf numFmtId="0" fontId="2" fillId="74" borderId="52" applyNumberFormat="0" applyFont="0" applyAlignment="0" applyProtection="0"/>
    <xf numFmtId="0" fontId="2" fillId="74" borderId="52" applyNumberFormat="0" applyFont="0" applyAlignment="0" applyProtection="0"/>
    <xf numFmtId="169" fontId="2" fillId="0" borderId="0"/>
    <xf numFmtId="168" fontId="2" fillId="0" borderId="0"/>
    <xf numFmtId="168" fontId="2" fillId="0" borderId="0"/>
    <xf numFmtId="0" fontId="2" fillId="74" borderId="52" applyNumberFormat="0" applyFont="0" applyAlignment="0" applyProtection="0"/>
    <xf numFmtId="0" fontId="2" fillId="74" borderId="52" applyNumberFormat="0" applyFont="0" applyAlignment="0" applyProtection="0"/>
    <xf numFmtId="0" fontId="2" fillId="74" borderId="52" applyNumberFormat="0" applyFont="0" applyAlignment="0" applyProtection="0"/>
    <xf numFmtId="0" fontId="2" fillId="74" borderId="52" applyNumberFormat="0" applyFont="0" applyAlignment="0" applyProtection="0"/>
    <xf numFmtId="183" fontId="2" fillId="0" borderId="0" applyFont="0" applyFill="0" applyBorder="0" applyAlignment="0" applyProtection="0"/>
    <xf numFmtId="184" fontId="2" fillId="0" borderId="0" applyFont="0" applyFill="0" applyBorder="0" applyAlignment="0" applyProtection="0"/>
    <xf numFmtId="185" fontId="83" fillId="0" borderId="0">
      <alignment horizontal="left"/>
    </xf>
    <xf numFmtId="0" fontId="2" fillId="0" borderId="0"/>
    <xf numFmtId="0" fontId="2" fillId="0" borderId="0"/>
    <xf numFmtId="168" fontId="2" fillId="0" borderId="0"/>
    <xf numFmtId="3" fontId="2" fillId="75" borderId="3" applyFont="0">
      <alignment horizontal="right" vertical="center"/>
      <protection locked="0"/>
    </xf>
    <xf numFmtId="168" fontId="84" fillId="0" borderId="0"/>
    <xf numFmtId="0" fontId="84" fillId="0" borderId="0"/>
    <xf numFmtId="168" fontId="84" fillId="0" borderId="0"/>
    <xf numFmtId="0" fontId="85" fillId="64" borderId="53" applyNumberFormat="0" applyAlignment="0" applyProtection="0"/>
    <xf numFmtId="0" fontId="86" fillId="9" borderId="38" applyNumberFormat="0" applyAlignment="0" applyProtection="0"/>
    <xf numFmtId="0" fontId="85" fillId="64" borderId="53" applyNumberFormat="0" applyAlignment="0" applyProtection="0"/>
    <xf numFmtId="0" fontId="85" fillId="64" borderId="53" applyNumberFormat="0" applyAlignment="0" applyProtection="0"/>
    <xf numFmtId="0" fontId="85" fillId="64" borderId="53" applyNumberFormat="0" applyAlignment="0" applyProtection="0"/>
    <xf numFmtId="0" fontId="85" fillId="64" borderId="53" applyNumberFormat="0" applyAlignment="0" applyProtection="0"/>
    <xf numFmtId="168" fontId="87" fillId="64" borderId="53" applyNumberFormat="0" applyAlignment="0" applyProtection="0"/>
    <xf numFmtId="0" fontId="85" fillId="64" borderId="53" applyNumberFormat="0" applyAlignment="0" applyProtection="0"/>
    <xf numFmtId="0" fontId="85" fillId="64" borderId="53" applyNumberFormat="0" applyAlignment="0" applyProtection="0"/>
    <xf numFmtId="0" fontId="85" fillId="64" borderId="53" applyNumberFormat="0" applyAlignment="0" applyProtection="0"/>
    <xf numFmtId="0" fontId="85" fillId="64" borderId="53" applyNumberFormat="0" applyAlignment="0" applyProtection="0"/>
    <xf numFmtId="168" fontId="87" fillId="64" borderId="53" applyNumberFormat="0" applyAlignment="0" applyProtection="0"/>
    <xf numFmtId="0" fontId="85" fillId="64" borderId="53" applyNumberFormat="0" applyAlignment="0" applyProtection="0"/>
    <xf numFmtId="0" fontId="85" fillId="64" borderId="53" applyNumberFormat="0" applyAlignment="0" applyProtection="0"/>
    <xf numFmtId="0" fontId="85" fillId="64" borderId="53" applyNumberFormat="0" applyAlignment="0" applyProtection="0"/>
    <xf numFmtId="0" fontId="85" fillId="64" borderId="53" applyNumberFormat="0" applyAlignment="0" applyProtection="0"/>
    <xf numFmtId="0" fontId="85" fillId="64" borderId="53" applyNumberFormat="0" applyAlignment="0" applyProtection="0"/>
    <xf numFmtId="0" fontId="85" fillId="64" borderId="53" applyNumberFormat="0" applyAlignment="0" applyProtection="0"/>
    <xf numFmtId="0" fontId="85" fillId="64" borderId="53" applyNumberFormat="0" applyAlignment="0" applyProtection="0"/>
    <xf numFmtId="0" fontId="85" fillId="64" borderId="53" applyNumberFormat="0" applyAlignment="0" applyProtection="0"/>
    <xf numFmtId="0" fontId="85" fillId="64" borderId="53" applyNumberFormat="0" applyAlignment="0" applyProtection="0"/>
    <xf numFmtId="0" fontId="85" fillId="64" borderId="53" applyNumberFormat="0" applyAlignment="0" applyProtection="0"/>
    <xf numFmtId="0" fontId="85" fillId="64" borderId="53" applyNumberFormat="0" applyAlignment="0" applyProtection="0"/>
    <xf numFmtId="169" fontId="87" fillId="64" borderId="53" applyNumberFormat="0" applyAlignment="0" applyProtection="0"/>
    <xf numFmtId="0" fontId="85" fillId="64" borderId="53" applyNumberFormat="0" applyAlignment="0" applyProtection="0"/>
    <xf numFmtId="0" fontId="85" fillId="64" borderId="53" applyNumberFormat="0" applyAlignment="0" applyProtection="0"/>
    <xf numFmtId="0" fontId="85" fillId="64" borderId="53" applyNumberFormat="0" applyAlignment="0" applyProtection="0"/>
    <xf numFmtId="0" fontId="85" fillId="64" borderId="53" applyNumberFormat="0" applyAlignment="0" applyProtection="0"/>
    <xf numFmtId="0" fontId="85" fillId="64" borderId="53" applyNumberFormat="0" applyAlignment="0" applyProtection="0"/>
    <xf numFmtId="0" fontId="85" fillId="64" borderId="53" applyNumberFormat="0" applyAlignment="0" applyProtection="0"/>
    <xf numFmtId="0" fontId="85" fillId="64" borderId="53" applyNumberFormat="0" applyAlignment="0" applyProtection="0"/>
    <xf numFmtId="0" fontId="85" fillId="64" borderId="53" applyNumberFormat="0" applyAlignment="0" applyProtection="0"/>
    <xf numFmtId="0" fontId="85" fillId="64" borderId="53" applyNumberFormat="0" applyAlignment="0" applyProtection="0"/>
    <xf numFmtId="0" fontId="85" fillId="64" borderId="53" applyNumberFormat="0" applyAlignment="0" applyProtection="0"/>
    <xf numFmtId="0" fontId="85" fillId="64" borderId="53" applyNumberFormat="0" applyAlignment="0" applyProtection="0"/>
    <xf numFmtId="0" fontId="85" fillId="64" borderId="53" applyNumberFormat="0" applyAlignment="0" applyProtection="0"/>
    <xf numFmtId="0" fontId="85" fillId="64" borderId="53" applyNumberFormat="0" applyAlignment="0" applyProtection="0"/>
    <xf numFmtId="0" fontId="85" fillId="64" borderId="53" applyNumberFormat="0" applyAlignment="0" applyProtection="0"/>
    <xf numFmtId="0" fontId="85" fillId="64" borderId="53" applyNumberFormat="0" applyAlignment="0" applyProtection="0"/>
    <xf numFmtId="0" fontId="85" fillId="64" borderId="53" applyNumberFormat="0" applyAlignment="0" applyProtection="0"/>
    <xf numFmtId="0" fontId="85" fillId="64" borderId="53" applyNumberFormat="0" applyAlignment="0" applyProtection="0"/>
    <xf numFmtId="0" fontId="85" fillId="64" borderId="53" applyNumberFormat="0" applyAlignment="0" applyProtection="0"/>
    <xf numFmtId="0" fontId="85" fillId="64" borderId="53" applyNumberFormat="0" applyAlignment="0" applyProtection="0"/>
    <xf numFmtId="0" fontId="85" fillId="64" borderId="53" applyNumberFormat="0" applyAlignment="0" applyProtection="0"/>
    <xf numFmtId="0" fontId="86" fillId="9" borderId="38" applyNumberFormat="0" applyAlignment="0" applyProtection="0"/>
    <xf numFmtId="0" fontId="85" fillId="64" borderId="53" applyNumberFormat="0" applyAlignment="0" applyProtection="0"/>
    <xf numFmtId="0" fontId="85" fillId="64" borderId="53" applyNumberFormat="0" applyAlignment="0" applyProtection="0"/>
    <xf numFmtId="0" fontId="85" fillId="64" borderId="53" applyNumberFormat="0" applyAlignment="0" applyProtection="0"/>
    <xf numFmtId="0" fontId="85" fillId="64" borderId="53" applyNumberFormat="0" applyAlignment="0" applyProtection="0"/>
    <xf numFmtId="0" fontId="86" fillId="9" borderId="38" applyNumberFormat="0" applyAlignment="0" applyProtection="0"/>
    <xf numFmtId="0" fontId="85" fillId="64" borderId="53" applyNumberFormat="0" applyAlignment="0" applyProtection="0"/>
    <xf numFmtId="0" fontId="85" fillId="64" borderId="53" applyNumberFormat="0" applyAlignment="0" applyProtection="0"/>
    <xf numFmtId="0" fontId="85" fillId="64" borderId="53" applyNumberFormat="0" applyAlignment="0" applyProtection="0"/>
    <xf numFmtId="0" fontId="85" fillId="64" borderId="53" applyNumberFormat="0" applyAlignment="0" applyProtection="0"/>
    <xf numFmtId="0" fontId="86" fillId="9" borderId="38" applyNumberFormat="0" applyAlignment="0" applyProtection="0"/>
    <xf numFmtId="0" fontId="85" fillId="64" borderId="53" applyNumberFormat="0" applyAlignment="0" applyProtection="0"/>
    <xf numFmtId="0" fontId="85" fillId="64" borderId="53" applyNumberFormat="0" applyAlignment="0" applyProtection="0"/>
    <xf numFmtId="0" fontId="85" fillId="64" borderId="53" applyNumberFormat="0" applyAlignment="0" applyProtection="0"/>
    <xf numFmtId="0" fontId="85" fillId="64" borderId="53" applyNumberFormat="0" applyAlignment="0" applyProtection="0"/>
    <xf numFmtId="0" fontId="86" fillId="9" borderId="38" applyNumberFormat="0" applyAlignment="0" applyProtection="0"/>
    <xf numFmtId="0" fontId="85" fillId="64" borderId="53" applyNumberFormat="0" applyAlignment="0" applyProtection="0"/>
    <xf numFmtId="0" fontId="85" fillId="64" borderId="53" applyNumberFormat="0" applyAlignment="0" applyProtection="0"/>
    <xf numFmtId="0" fontId="85" fillId="64" borderId="53" applyNumberFormat="0" applyAlignment="0" applyProtection="0"/>
    <xf numFmtId="0" fontId="85" fillId="64" borderId="53" applyNumberFormat="0" applyAlignment="0" applyProtection="0"/>
    <xf numFmtId="0" fontId="86" fillId="9" borderId="38" applyNumberFormat="0" applyAlignment="0" applyProtection="0"/>
    <xf numFmtId="0" fontId="85" fillId="64" borderId="53" applyNumberFormat="0" applyAlignment="0" applyProtection="0"/>
    <xf numFmtId="0" fontId="85" fillId="64" borderId="53" applyNumberFormat="0" applyAlignment="0" applyProtection="0"/>
    <xf numFmtId="0" fontId="85" fillId="64" borderId="53" applyNumberFormat="0" applyAlignment="0" applyProtection="0"/>
    <xf numFmtId="0" fontId="85" fillId="64" borderId="53" applyNumberFormat="0" applyAlignment="0" applyProtection="0"/>
    <xf numFmtId="0" fontId="86" fillId="9" borderId="38" applyNumberFormat="0" applyAlignment="0" applyProtection="0"/>
    <xf numFmtId="0" fontId="85" fillId="64" borderId="53" applyNumberFormat="0" applyAlignment="0" applyProtection="0"/>
    <xf numFmtId="0" fontId="85" fillId="64" borderId="53" applyNumberFormat="0" applyAlignment="0" applyProtection="0"/>
    <xf numFmtId="0" fontId="85" fillId="64" borderId="53" applyNumberFormat="0" applyAlignment="0" applyProtection="0"/>
    <xf numFmtId="0" fontId="85" fillId="64" borderId="53" applyNumberFormat="0" applyAlignment="0" applyProtection="0"/>
    <xf numFmtId="0" fontId="86" fillId="9" borderId="38" applyNumberFormat="0" applyAlignment="0" applyProtection="0"/>
    <xf numFmtId="0" fontId="85" fillId="64" borderId="53" applyNumberFormat="0" applyAlignment="0" applyProtection="0"/>
    <xf numFmtId="0" fontId="85" fillId="64" borderId="53" applyNumberFormat="0" applyAlignment="0" applyProtection="0"/>
    <xf numFmtId="0" fontId="85" fillId="64" borderId="53" applyNumberFormat="0" applyAlignment="0" applyProtection="0"/>
    <xf numFmtId="0" fontId="85" fillId="64" borderId="53" applyNumberFormat="0" applyAlignment="0" applyProtection="0"/>
    <xf numFmtId="168" fontId="87" fillId="64" borderId="53" applyNumberFormat="0" applyAlignment="0" applyProtection="0"/>
    <xf numFmtId="169" fontId="87" fillId="64" borderId="53" applyNumberFormat="0" applyAlignment="0" applyProtection="0"/>
    <xf numFmtId="168" fontId="87" fillId="64" borderId="53" applyNumberFormat="0" applyAlignment="0" applyProtection="0"/>
    <xf numFmtId="168" fontId="87" fillId="64" borderId="53" applyNumberFormat="0" applyAlignment="0" applyProtection="0"/>
    <xf numFmtId="169" fontId="87" fillId="64" borderId="53" applyNumberFormat="0" applyAlignment="0" applyProtection="0"/>
    <xf numFmtId="168" fontId="87" fillId="64" borderId="53" applyNumberFormat="0" applyAlignment="0" applyProtection="0"/>
    <xf numFmtId="168" fontId="87" fillId="64" borderId="53" applyNumberFormat="0" applyAlignment="0" applyProtection="0"/>
    <xf numFmtId="169" fontId="87" fillId="64" borderId="53" applyNumberFormat="0" applyAlignment="0" applyProtection="0"/>
    <xf numFmtId="168" fontId="87" fillId="64" borderId="53" applyNumberFormat="0" applyAlignment="0" applyProtection="0"/>
    <xf numFmtId="168" fontId="87" fillId="64" borderId="53" applyNumberFormat="0" applyAlignment="0" applyProtection="0"/>
    <xf numFmtId="169" fontId="87" fillId="64" borderId="53" applyNumberFormat="0" applyAlignment="0" applyProtection="0"/>
    <xf numFmtId="168" fontId="87" fillId="64" borderId="53" applyNumberFormat="0" applyAlignment="0" applyProtection="0"/>
    <xf numFmtId="0" fontId="85" fillId="64" borderId="53" applyNumberFormat="0" applyAlignment="0" applyProtection="0"/>
    <xf numFmtId="0" fontId="27" fillId="0" borderId="0"/>
    <xf numFmtId="175" fontId="39" fillId="0" borderId="0" applyFont="0" applyFill="0" applyBorder="0" applyAlignment="0" applyProtection="0"/>
    <xf numFmtId="186" fontId="3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 fillId="0" borderId="0" applyFont="0" applyFill="0" applyBorder="0" applyAlignment="0" applyProtection="0"/>
    <xf numFmtId="9" fontId="29"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9"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8" fillId="0" borderId="0" applyFont="0" applyFill="0" applyBorder="0" applyAlignment="0" applyProtection="0"/>
    <xf numFmtId="9" fontId="2" fillId="0" borderId="0" applyFont="0" applyFill="0" applyBorder="0" applyAlignment="0" applyProtection="0"/>
    <xf numFmtId="9" fontId="29"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9"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9" fillId="0" borderId="0" applyFont="0" applyFill="0" applyBorder="0" applyAlignment="0" applyProtection="0"/>
    <xf numFmtId="9" fontId="2" fillId="0" borderId="0" applyFont="0" applyFill="0" applyBorder="0" applyAlignment="0" applyProtection="0"/>
    <xf numFmtId="9" fontId="29" fillId="0" borderId="0" applyFont="0" applyFill="0" applyBorder="0" applyAlignment="0" applyProtection="0"/>
    <xf numFmtId="9" fontId="2"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9" fillId="0" borderId="0" applyFont="0" applyFill="0" applyBorder="0" applyAlignment="0" applyProtection="0"/>
    <xf numFmtId="9" fontId="2" fillId="0" borderId="0" applyFont="0" applyFill="0" applyBorder="0" applyAlignment="0" applyProtection="0"/>
    <xf numFmtId="9" fontId="29"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9"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9"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 fillId="0" borderId="0" applyFont="0" applyFill="0" applyBorder="0" applyAlignment="0" applyProtection="0"/>
    <xf numFmtId="9" fontId="29"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9" fillId="0" borderId="0" applyFont="0" applyFill="0" applyBorder="0" applyAlignment="0" applyProtection="0"/>
    <xf numFmtId="9" fontId="2" fillId="0" borderId="0" applyFont="0" applyFill="0" applyBorder="0" applyAlignment="0" applyProtection="0"/>
    <xf numFmtId="9" fontId="88" fillId="0" borderId="0" applyFont="0" applyFill="0" applyBorder="0" applyAlignment="0" applyProtection="0"/>
    <xf numFmtId="9" fontId="2"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171" fontId="39" fillId="0" borderId="0" applyFill="0" applyBorder="0" applyAlignment="0"/>
    <xf numFmtId="172" fontId="39" fillId="0" borderId="0" applyFill="0" applyBorder="0" applyAlignment="0"/>
    <xf numFmtId="171" fontId="39" fillId="0" borderId="0" applyFill="0" applyBorder="0" applyAlignment="0"/>
    <xf numFmtId="176" fontId="39" fillId="0" borderId="0" applyFill="0" applyBorder="0" applyAlignment="0"/>
    <xf numFmtId="172" fontId="39" fillId="0" borderId="0" applyFill="0" applyBorder="0" applyAlignment="0"/>
    <xf numFmtId="168" fontId="2" fillId="0" borderId="0"/>
    <xf numFmtId="0" fontId="2" fillId="0" borderId="0"/>
    <xf numFmtId="168" fontId="2" fillId="0" borderId="0"/>
    <xf numFmtId="187" fontId="67" fillId="0" borderId="3" applyNumberFormat="0">
      <alignment horizontal="center" vertical="top" wrapText="1"/>
    </xf>
    <xf numFmtId="0" fontId="89" fillId="0" borderId="0" applyNumberFormat="0" applyFill="0" applyBorder="0" applyAlignment="0" applyProtection="0"/>
    <xf numFmtId="3" fontId="2" fillId="70" borderId="3" applyFont="0">
      <alignment horizontal="right" vertical="center"/>
    </xf>
    <xf numFmtId="188" fontId="2" fillId="70" borderId="3" applyFont="0">
      <alignment horizontal="right" vertical="center"/>
    </xf>
    <xf numFmtId="0" fontId="90" fillId="0" borderId="0"/>
    <xf numFmtId="0" fontId="27" fillId="0" borderId="0"/>
    <xf numFmtId="0" fontId="91" fillId="0" borderId="0"/>
    <xf numFmtId="0" fontId="91" fillId="0" borderId="0"/>
    <xf numFmtId="168" fontId="27" fillId="0" borderId="0"/>
    <xf numFmtId="168" fontId="27" fillId="0" borderId="0"/>
    <xf numFmtId="0" fontId="92" fillId="0" borderId="0"/>
    <xf numFmtId="0" fontId="93" fillId="0" borderId="0"/>
    <xf numFmtId="0" fontId="92" fillId="0" borderId="0"/>
    <xf numFmtId="0" fontId="92" fillId="0" borderId="0"/>
    <xf numFmtId="0" fontId="92" fillId="0" borderId="0"/>
    <xf numFmtId="0" fontId="92" fillId="0" borderId="0"/>
    <xf numFmtId="0" fontId="92" fillId="0" borderId="0"/>
    <xf numFmtId="49" fontId="48" fillId="0" borderId="0" applyFill="0" applyBorder="0" applyAlignment="0"/>
    <xf numFmtId="189" fontId="39" fillId="0" borderId="0" applyFill="0" applyBorder="0" applyAlignment="0"/>
    <xf numFmtId="190" fontId="39" fillId="0" borderId="0" applyFill="0" applyBorder="0" applyAlignment="0"/>
    <xf numFmtId="0" fontId="94" fillId="0" borderId="0">
      <alignment horizontal="center" vertical="top"/>
    </xf>
    <xf numFmtId="0" fontId="95" fillId="0" borderId="0" applyNumberFormat="0" applyFill="0" applyBorder="0" applyAlignment="0" applyProtection="0"/>
    <xf numFmtId="169" fontId="95" fillId="0" borderId="0" applyNumberFormat="0" applyFill="0" applyBorder="0" applyAlignment="0" applyProtection="0"/>
    <xf numFmtId="0" fontId="95" fillId="0" borderId="0" applyNumberFormat="0" applyFill="0" applyBorder="0" applyAlignment="0" applyProtection="0"/>
    <xf numFmtId="168" fontId="95" fillId="0" borderId="0" applyNumberFormat="0" applyFill="0" applyBorder="0" applyAlignment="0" applyProtection="0"/>
    <xf numFmtId="168" fontId="95" fillId="0" borderId="0" applyNumberFormat="0" applyFill="0" applyBorder="0" applyAlignment="0" applyProtection="0"/>
    <xf numFmtId="168" fontId="95" fillId="0" borderId="0" applyNumberFormat="0" applyFill="0" applyBorder="0" applyAlignment="0" applyProtection="0"/>
    <xf numFmtId="169" fontId="95" fillId="0" borderId="0" applyNumberFormat="0" applyFill="0" applyBorder="0" applyAlignment="0" applyProtection="0"/>
    <xf numFmtId="168" fontId="95" fillId="0" borderId="0" applyNumberFormat="0" applyFill="0" applyBorder="0" applyAlignment="0" applyProtection="0"/>
    <xf numFmtId="168" fontId="95" fillId="0" borderId="0" applyNumberFormat="0" applyFill="0" applyBorder="0" applyAlignment="0" applyProtection="0"/>
    <xf numFmtId="169" fontId="95" fillId="0" borderId="0" applyNumberFormat="0" applyFill="0" applyBorder="0" applyAlignment="0" applyProtection="0"/>
    <xf numFmtId="168" fontId="95" fillId="0" borderId="0" applyNumberFormat="0" applyFill="0" applyBorder="0" applyAlignment="0" applyProtection="0"/>
    <xf numFmtId="168" fontId="95" fillId="0" borderId="0" applyNumberFormat="0" applyFill="0" applyBorder="0" applyAlignment="0" applyProtection="0"/>
    <xf numFmtId="169" fontId="95" fillId="0" borderId="0" applyNumberFormat="0" applyFill="0" applyBorder="0" applyAlignment="0" applyProtection="0"/>
    <xf numFmtId="168" fontId="95" fillId="0" borderId="0" applyNumberFormat="0" applyFill="0" applyBorder="0" applyAlignment="0" applyProtection="0"/>
    <xf numFmtId="168" fontId="95" fillId="0" borderId="0" applyNumberFormat="0" applyFill="0" applyBorder="0" applyAlignment="0" applyProtection="0"/>
    <xf numFmtId="169" fontId="95" fillId="0" borderId="0" applyNumberFormat="0" applyFill="0" applyBorder="0" applyAlignment="0" applyProtection="0"/>
    <xf numFmtId="168" fontId="95" fillId="0" borderId="0" applyNumberFormat="0" applyFill="0" applyBorder="0" applyAlignment="0" applyProtection="0"/>
    <xf numFmtId="0" fontId="95" fillId="0" borderId="0" applyNumberFormat="0" applyFill="0" applyBorder="0" applyAlignment="0" applyProtection="0"/>
    <xf numFmtId="0" fontId="49" fillId="0" borderId="54" applyNumberFormat="0" applyFill="0" applyAlignment="0" applyProtection="0"/>
    <xf numFmtId="0" fontId="6" fillId="0" borderId="42"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168" fontId="96" fillId="0" borderId="54"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168" fontId="96" fillId="0" borderId="54"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169" fontId="96" fillId="0" borderId="54"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0" fontId="6" fillId="0" borderId="42"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0" fontId="6" fillId="0" borderId="42"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0" fontId="6" fillId="0" borderId="42"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0" fontId="6" fillId="0" borderId="42"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0" fontId="6" fillId="0" borderId="42"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0" fontId="6" fillId="0" borderId="42"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0" fontId="6" fillId="0" borderId="42"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168" fontId="96" fillId="0" borderId="54" applyNumberFormat="0" applyFill="0" applyAlignment="0" applyProtection="0"/>
    <xf numFmtId="169" fontId="96" fillId="0" borderId="54" applyNumberFormat="0" applyFill="0" applyAlignment="0" applyProtection="0"/>
    <xf numFmtId="168" fontId="96" fillId="0" borderId="54" applyNumberFormat="0" applyFill="0" applyAlignment="0" applyProtection="0"/>
    <xf numFmtId="168" fontId="96" fillId="0" borderId="54" applyNumberFormat="0" applyFill="0" applyAlignment="0" applyProtection="0"/>
    <xf numFmtId="169" fontId="96" fillId="0" borderId="54" applyNumberFormat="0" applyFill="0" applyAlignment="0" applyProtection="0"/>
    <xf numFmtId="168" fontId="96" fillId="0" borderId="54" applyNumberFormat="0" applyFill="0" applyAlignment="0" applyProtection="0"/>
    <xf numFmtId="168" fontId="96" fillId="0" borderId="54" applyNumberFormat="0" applyFill="0" applyAlignment="0" applyProtection="0"/>
    <xf numFmtId="169" fontId="96" fillId="0" borderId="54" applyNumberFormat="0" applyFill="0" applyAlignment="0" applyProtection="0"/>
    <xf numFmtId="168" fontId="96" fillId="0" borderId="54" applyNumberFormat="0" applyFill="0" applyAlignment="0" applyProtection="0"/>
    <xf numFmtId="168" fontId="96" fillId="0" borderId="54" applyNumberFormat="0" applyFill="0" applyAlignment="0" applyProtection="0"/>
    <xf numFmtId="169" fontId="96" fillId="0" borderId="54" applyNumberFormat="0" applyFill="0" applyAlignment="0" applyProtection="0"/>
    <xf numFmtId="168" fontId="96" fillId="0" borderId="54" applyNumberFormat="0" applyFill="0" applyAlignment="0" applyProtection="0"/>
    <xf numFmtId="0" fontId="49" fillId="0" borderId="54" applyNumberFormat="0" applyFill="0" applyAlignment="0" applyProtection="0"/>
    <xf numFmtId="0" fontId="27" fillId="0" borderId="55"/>
    <xf numFmtId="185" fontId="83" fillId="0" borderId="0">
      <alignment horizontal="left"/>
    </xf>
    <xf numFmtId="0" fontId="2" fillId="0" borderId="0"/>
    <xf numFmtId="0" fontId="2" fillId="0" borderId="0"/>
    <xf numFmtId="168" fontId="2" fillId="0" borderId="0"/>
    <xf numFmtId="168" fontId="2" fillId="0" borderId="0">
      <alignment horizontal="center" textRotation="90"/>
    </xf>
    <xf numFmtId="0" fontId="2" fillId="0" borderId="0">
      <alignment horizontal="center" textRotation="90"/>
    </xf>
    <xf numFmtId="168" fontId="2" fillId="0" borderId="0">
      <alignment horizontal="center" textRotation="90"/>
    </xf>
    <xf numFmtId="191" fontId="28" fillId="0" borderId="0" applyFont="0" applyFill="0" applyBorder="0" applyAlignment="0" applyProtection="0"/>
    <xf numFmtId="192" fontId="2" fillId="0" borderId="0" applyFont="0" applyFill="0" applyBorder="0" applyAlignment="0" applyProtection="0"/>
    <xf numFmtId="0" fontId="97" fillId="0" borderId="0" applyNumberFormat="0" applyFill="0" applyBorder="0" applyAlignment="0" applyProtection="0"/>
    <xf numFmtId="0" fontId="26" fillId="0" borderId="0" applyNumberFormat="0" applyFill="0" applyBorder="0" applyAlignment="0" applyProtection="0"/>
    <xf numFmtId="168" fontId="98" fillId="0" borderId="0" applyNumberFormat="0" applyFill="0" applyBorder="0" applyAlignment="0" applyProtection="0"/>
    <xf numFmtId="168" fontId="98" fillId="0" borderId="0" applyNumberFormat="0" applyFill="0" applyBorder="0" applyAlignment="0" applyProtection="0"/>
    <xf numFmtId="169" fontId="98" fillId="0" borderId="0" applyNumberFormat="0" applyFill="0" applyBorder="0" applyAlignment="0" applyProtection="0"/>
    <xf numFmtId="0" fontId="97"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168" fontId="98" fillId="0" borderId="0" applyNumberFormat="0" applyFill="0" applyBorder="0" applyAlignment="0" applyProtection="0"/>
    <xf numFmtId="169" fontId="98" fillId="0" borderId="0" applyNumberFormat="0" applyFill="0" applyBorder="0" applyAlignment="0" applyProtection="0"/>
    <xf numFmtId="168" fontId="98" fillId="0" borderId="0" applyNumberFormat="0" applyFill="0" applyBorder="0" applyAlignment="0" applyProtection="0"/>
    <xf numFmtId="168" fontId="98" fillId="0" borderId="0" applyNumberFormat="0" applyFill="0" applyBorder="0" applyAlignment="0" applyProtection="0"/>
    <xf numFmtId="169" fontId="98" fillId="0" borderId="0" applyNumberFormat="0" applyFill="0" applyBorder="0" applyAlignment="0" applyProtection="0"/>
    <xf numFmtId="168" fontId="98" fillId="0" borderId="0" applyNumberFormat="0" applyFill="0" applyBorder="0" applyAlignment="0" applyProtection="0"/>
    <xf numFmtId="168" fontId="98" fillId="0" borderId="0" applyNumberFormat="0" applyFill="0" applyBorder="0" applyAlignment="0" applyProtection="0"/>
    <xf numFmtId="169" fontId="98" fillId="0" borderId="0" applyNumberFormat="0" applyFill="0" applyBorder="0" applyAlignment="0" applyProtection="0"/>
    <xf numFmtId="168" fontId="98" fillId="0" borderId="0" applyNumberFormat="0" applyFill="0" applyBorder="0" applyAlignment="0" applyProtection="0"/>
    <xf numFmtId="168" fontId="98" fillId="0" borderId="0" applyNumberFormat="0" applyFill="0" applyBorder="0" applyAlignment="0" applyProtection="0"/>
    <xf numFmtId="169" fontId="98" fillId="0" borderId="0" applyNumberFormat="0" applyFill="0" applyBorder="0" applyAlignment="0" applyProtection="0"/>
    <xf numFmtId="168" fontId="98" fillId="0" borderId="0" applyNumberFormat="0" applyFill="0" applyBorder="0" applyAlignment="0" applyProtection="0"/>
    <xf numFmtId="0" fontId="97" fillId="0" borderId="0" applyNumberFormat="0" applyFill="0" applyBorder="0" applyAlignment="0" applyProtection="0"/>
    <xf numFmtId="1" fontId="99" fillId="0" borderId="0" applyFill="0" applyProtection="0">
      <alignment horizontal="right"/>
    </xf>
    <xf numFmtId="42" fontId="100" fillId="0" borderId="0" applyFont="0" applyFill="0" applyBorder="0" applyAlignment="0" applyProtection="0"/>
    <xf numFmtId="44" fontId="100" fillId="0" borderId="0" applyFont="0" applyFill="0" applyBorder="0" applyAlignment="0" applyProtection="0"/>
    <xf numFmtId="0" fontId="101" fillId="0" borderId="0"/>
    <xf numFmtId="0" fontId="102" fillId="0" borderId="0"/>
    <xf numFmtId="38" fontId="28" fillId="0" borderId="0" applyFont="0" applyFill="0" applyBorder="0" applyAlignment="0" applyProtection="0"/>
    <xf numFmtId="40" fontId="28" fillId="0" borderId="0" applyFont="0" applyFill="0" applyBorder="0" applyAlignment="0" applyProtection="0"/>
    <xf numFmtId="41" fontId="100" fillId="0" borderId="0" applyFont="0" applyFill="0" applyBorder="0" applyAlignment="0" applyProtection="0"/>
    <xf numFmtId="43" fontId="100" fillId="0" borderId="0" applyFont="0" applyFill="0" applyBorder="0" applyAlignment="0" applyProtection="0"/>
    <xf numFmtId="0" fontId="2" fillId="0" borderId="0"/>
    <xf numFmtId="9" fontId="1" fillId="0" borderId="0" applyFont="0" applyFill="0" applyBorder="0" applyAlignment="0" applyProtection="0"/>
    <xf numFmtId="0" fontId="49" fillId="0" borderId="124" applyNumberFormat="0" applyFill="0" applyAlignment="0" applyProtection="0"/>
    <xf numFmtId="168" fontId="96" fillId="0" borderId="124" applyNumberFormat="0" applyFill="0" applyAlignment="0" applyProtection="0"/>
    <xf numFmtId="169" fontId="96" fillId="0" borderId="124" applyNumberFormat="0" applyFill="0" applyAlignment="0" applyProtection="0"/>
    <xf numFmtId="168" fontId="96" fillId="0" borderId="124" applyNumberFormat="0" applyFill="0" applyAlignment="0" applyProtection="0"/>
    <xf numFmtId="168" fontId="96" fillId="0" borderId="124" applyNumberFormat="0" applyFill="0" applyAlignment="0" applyProtection="0"/>
    <xf numFmtId="169" fontId="96" fillId="0" borderId="124" applyNumberFormat="0" applyFill="0" applyAlignment="0" applyProtection="0"/>
    <xf numFmtId="168" fontId="96" fillId="0" borderId="124" applyNumberFormat="0" applyFill="0" applyAlignment="0" applyProtection="0"/>
    <xf numFmtId="168" fontId="96" fillId="0" borderId="124" applyNumberFormat="0" applyFill="0" applyAlignment="0" applyProtection="0"/>
    <xf numFmtId="169" fontId="96" fillId="0" borderId="124" applyNumberFormat="0" applyFill="0" applyAlignment="0" applyProtection="0"/>
    <xf numFmtId="168" fontId="96" fillId="0" borderId="124" applyNumberFormat="0" applyFill="0" applyAlignment="0" applyProtection="0"/>
    <xf numFmtId="168" fontId="96" fillId="0" borderId="124" applyNumberFormat="0" applyFill="0" applyAlignment="0" applyProtection="0"/>
    <xf numFmtId="169" fontId="96" fillId="0" borderId="124" applyNumberFormat="0" applyFill="0" applyAlignment="0" applyProtection="0"/>
    <xf numFmtId="168" fontId="96" fillId="0" borderId="124" applyNumberFormat="0" applyFill="0" applyAlignment="0" applyProtection="0"/>
    <xf numFmtId="0" fontId="49" fillId="0" borderId="124" applyNumberFormat="0" applyFill="0" applyAlignment="0" applyProtection="0"/>
    <xf numFmtId="0" fontId="49" fillId="0" borderId="124" applyNumberFormat="0" applyFill="0" applyAlignment="0" applyProtection="0"/>
    <xf numFmtId="0" fontId="49" fillId="0" borderId="124" applyNumberFormat="0" applyFill="0" applyAlignment="0" applyProtection="0"/>
    <xf numFmtId="0" fontId="49" fillId="0" borderId="124" applyNumberFormat="0" applyFill="0" applyAlignment="0" applyProtection="0"/>
    <xf numFmtId="0" fontId="49" fillId="0" borderId="124" applyNumberFormat="0" applyFill="0" applyAlignment="0" applyProtection="0"/>
    <xf numFmtId="0" fontId="49" fillId="0" borderId="124" applyNumberFormat="0" applyFill="0" applyAlignment="0" applyProtection="0"/>
    <xf numFmtId="0" fontId="49" fillId="0" borderId="124" applyNumberFormat="0" applyFill="0" applyAlignment="0" applyProtection="0"/>
    <xf numFmtId="0" fontId="49" fillId="0" borderId="124" applyNumberFormat="0" applyFill="0" applyAlignment="0" applyProtection="0"/>
    <xf numFmtId="0" fontId="49" fillId="0" borderId="124" applyNumberFormat="0" applyFill="0" applyAlignment="0" applyProtection="0"/>
    <xf numFmtId="0" fontId="49" fillId="0" borderId="124" applyNumberFormat="0" applyFill="0" applyAlignment="0" applyProtection="0"/>
    <xf numFmtId="0" fontId="49" fillId="0" borderId="124" applyNumberFormat="0" applyFill="0" applyAlignment="0" applyProtection="0"/>
    <xf numFmtId="0" fontId="49" fillId="0" borderId="124" applyNumberFormat="0" applyFill="0" applyAlignment="0" applyProtection="0"/>
    <xf numFmtId="0" fontId="49" fillId="0" borderId="124" applyNumberFormat="0" applyFill="0" applyAlignment="0" applyProtection="0"/>
    <xf numFmtId="0" fontId="49" fillId="0" borderId="124" applyNumberFormat="0" applyFill="0" applyAlignment="0" applyProtection="0"/>
    <xf numFmtId="0" fontId="49" fillId="0" borderId="124" applyNumberFormat="0" applyFill="0" applyAlignment="0" applyProtection="0"/>
    <xf numFmtId="0" fontId="49" fillId="0" borderId="124" applyNumberFormat="0" applyFill="0" applyAlignment="0" applyProtection="0"/>
    <xf numFmtId="0" fontId="49" fillId="0" borderId="124" applyNumberFormat="0" applyFill="0" applyAlignment="0" applyProtection="0"/>
    <xf numFmtId="0" fontId="49" fillId="0" borderId="124" applyNumberFormat="0" applyFill="0" applyAlignment="0" applyProtection="0"/>
    <xf numFmtId="0" fontId="49" fillId="0" borderId="124" applyNumberFormat="0" applyFill="0" applyAlignment="0" applyProtection="0"/>
    <xf numFmtId="0" fontId="49" fillId="0" borderId="124" applyNumberFormat="0" applyFill="0" applyAlignment="0" applyProtection="0"/>
    <xf numFmtId="0" fontId="49" fillId="0" borderId="124" applyNumberFormat="0" applyFill="0" applyAlignment="0" applyProtection="0"/>
    <xf numFmtId="0" fontId="49" fillId="0" borderId="124" applyNumberFormat="0" applyFill="0" applyAlignment="0" applyProtection="0"/>
    <xf numFmtId="0" fontId="49" fillId="0" borderId="124" applyNumberFormat="0" applyFill="0" applyAlignment="0" applyProtection="0"/>
    <xf numFmtId="0" fontId="49" fillId="0" borderId="124" applyNumberFormat="0" applyFill="0" applyAlignment="0" applyProtection="0"/>
    <xf numFmtId="0" fontId="49" fillId="0" borderId="124" applyNumberFormat="0" applyFill="0" applyAlignment="0" applyProtection="0"/>
    <xf numFmtId="0" fontId="49" fillId="0" borderId="124" applyNumberFormat="0" applyFill="0" applyAlignment="0" applyProtection="0"/>
    <xf numFmtId="0" fontId="49" fillId="0" borderId="124" applyNumberFormat="0" applyFill="0" applyAlignment="0" applyProtection="0"/>
    <xf numFmtId="0" fontId="49" fillId="0" borderId="124" applyNumberFormat="0" applyFill="0" applyAlignment="0" applyProtection="0"/>
    <xf numFmtId="0" fontId="49" fillId="0" borderId="124" applyNumberFormat="0" applyFill="0" applyAlignment="0" applyProtection="0"/>
    <xf numFmtId="0" fontId="49" fillId="0" borderId="124" applyNumberFormat="0" applyFill="0" applyAlignment="0" applyProtection="0"/>
    <xf numFmtId="0" fontId="49" fillId="0" borderId="124" applyNumberFormat="0" applyFill="0" applyAlignment="0" applyProtection="0"/>
    <xf numFmtId="0" fontId="49" fillId="0" borderId="124" applyNumberFormat="0" applyFill="0" applyAlignment="0" applyProtection="0"/>
    <xf numFmtId="0" fontId="49" fillId="0" borderId="124" applyNumberFormat="0" applyFill="0" applyAlignment="0" applyProtection="0"/>
    <xf numFmtId="0" fontId="49" fillId="0" borderId="124" applyNumberFormat="0" applyFill="0" applyAlignment="0" applyProtection="0"/>
    <xf numFmtId="0" fontId="49" fillId="0" borderId="124" applyNumberFormat="0" applyFill="0" applyAlignment="0" applyProtection="0"/>
    <xf numFmtId="0" fontId="49" fillId="0" borderId="124" applyNumberFormat="0" applyFill="0" applyAlignment="0" applyProtection="0"/>
    <xf numFmtId="0" fontId="49" fillId="0" borderId="124" applyNumberFormat="0" applyFill="0" applyAlignment="0" applyProtection="0"/>
    <xf numFmtId="0" fontId="49" fillId="0" borderId="124" applyNumberFormat="0" applyFill="0" applyAlignment="0" applyProtection="0"/>
    <xf numFmtId="0" fontId="49" fillId="0" borderId="124" applyNumberFormat="0" applyFill="0" applyAlignment="0" applyProtection="0"/>
    <xf numFmtId="0" fontId="49" fillId="0" borderId="124" applyNumberFormat="0" applyFill="0" applyAlignment="0" applyProtection="0"/>
    <xf numFmtId="0" fontId="49" fillId="0" borderId="124" applyNumberFormat="0" applyFill="0" applyAlignment="0" applyProtection="0"/>
    <xf numFmtId="0" fontId="49" fillId="0" borderId="124" applyNumberFormat="0" applyFill="0" applyAlignment="0" applyProtection="0"/>
    <xf numFmtId="0" fontId="49" fillId="0" borderId="124" applyNumberFormat="0" applyFill="0" applyAlignment="0" applyProtection="0"/>
    <xf numFmtId="0" fontId="49" fillId="0" borderId="124" applyNumberFormat="0" applyFill="0" applyAlignment="0" applyProtection="0"/>
    <xf numFmtId="0" fontId="49" fillId="0" borderId="124" applyNumberFormat="0" applyFill="0" applyAlignment="0" applyProtection="0"/>
    <xf numFmtId="0" fontId="49" fillId="0" borderId="124" applyNumberFormat="0" applyFill="0" applyAlignment="0" applyProtection="0"/>
    <xf numFmtId="0" fontId="49" fillId="0" borderId="124" applyNumberFormat="0" applyFill="0" applyAlignment="0" applyProtection="0"/>
    <xf numFmtId="0" fontId="49" fillId="0" borderId="124" applyNumberFormat="0" applyFill="0" applyAlignment="0" applyProtection="0"/>
    <xf numFmtId="169" fontId="96" fillId="0" borderId="124" applyNumberFormat="0" applyFill="0" applyAlignment="0" applyProtection="0"/>
    <xf numFmtId="0" fontId="49" fillId="0" borderId="124" applyNumberFormat="0" applyFill="0" applyAlignment="0" applyProtection="0"/>
    <xf numFmtId="0" fontId="49" fillId="0" borderId="124" applyNumberFormat="0" applyFill="0" applyAlignment="0" applyProtection="0"/>
    <xf numFmtId="0" fontId="49" fillId="0" borderId="124" applyNumberFormat="0" applyFill="0" applyAlignment="0" applyProtection="0"/>
    <xf numFmtId="0" fontId="49" fillId="0" borderId="124" applyNumberFormat="0" applyFill="0" applyAlignment="0" applyProtection="0"/>
    <xf numFmtId="0" fontId="49" fillId="0" borderId="124" applyNumberFormat="0" applyFill="0" applyAlignment="0" applyProtection="0"/>
    <xf numFmtId="0" fontId="49" fillId="0" borderId="124" applyNumberFormat="0" applyFill="0" applyAlignment="0" applyProtection="0"/>
    <xf numFmtId="0" fontId="49" fillId="0" borderId="124" applyNumberFormat="0" applyFill="0" applyAlignment="0" applyProtection="0"/>
    <xf numFmtId="0" fontId="49" fillId="0" borderId="124" applyNumberFormat="0" applyFill="0" applyAlignment="0" applyProtection="0"/>
    <xf numFmtId="0" fontId="49" fillId="0" borderId="124" applyNumberFormat="0" applyFill="0" applyAlignment="0" applyProtection="0"/>
    <xf numFmtId="0" fontId="49" fillId="0" borderId="124" applyNumberFormat="0" applyFill="0" applyAlignment="0" applyProtection="0"/>
    <xf numFmtId="0" fontId="49" fillId="0" borderId="124" applyNumberFormat="0" applyFill="0" applyAlignment="0" applyProtection="0"/>
    <xf numFmtId="168" fontId="96" fillId="0" borderId="124" applyNumberFormat="0" applyFill="0" applyAlignment="0" applyProtection="0"/>
    <xf numFmtId="0" fontId="49" fillId="0" borderId="124" applyNumberFormat="0" applyFill="0" applyAlignment="0" applyProtection="0"/>
    <xf numFmtId="0" fontId="49" fillId="0" borderId="124" applyNumberFormat="0" applyFill="0" applyAlignment="0" applyProtection="0"/>
    <xf numFmtId="0" fontId="49" fillId="0" borderId="124" applyNumberFormat="0" applyFill="0" applyAlignment="0" applyProtection="0"/>
    <xf numFmtId="0" fontId="49" fillId="0" borderId="124" applyNumberFormat="0" applyFill="0" applyAlignment="0" applyProtection="0"/>
    <xf numFmtId="168" fontId="96" fillId="0" borderId="124" applyNumberFormat="0" applyFill="0" applyAlignment="0" applyProtection="0"/>
    <xf numFmtId="0" fontId="49" fillId="0" borderId="124" applyNumberFormat="0" applyFill="0" applyAlignment="0" applyProtection="0"/>
    <xf numFmtId="0" fontId="49" fillId="0" borderId="124" applyNumberFormat="0" applyFill="0" applyAlignment="0" applyProtection="0"/>
    <xf numFmtId="0" fontId="49" fillId="0" borderId="124" applyNumberFormat="0" applyFill="0" applyAlignment="0" applyProtection="0"/>
    <xf numFmtId="0" fontId="49" fillId="0" borderId="124" applyNumberFormat="0" applyFill="0" applyAlignment="0" applyProtection="0"/>
    <xf numFmtId="0" fontId="49" fillId="0" borderId="124" applyNumberFormat="0" applyFill="0" applyAlignment="0" applyProtection="0"/>
    <xf numFmtId="188" fontId="2" fillId="70" borderId="118" applyFont="0">
      <alignment horizontal="right" vertical="center"/>
    </xf>
    <xf numFmtId="3" fontId="2" fillId="70" borderId="118" applyFont="0">
      <alignment horizontal="right" vertical="center"/>
    </xf>
    <xf numFmtId="0" fontId="85" fillId="64" borderId="123" applyNumberFormat="0" applyAlignment="0" applyProtection="0"/>
    <xf numFmtId="168" fontId="87" fillId="64" borderId="123" applyNumberFormat="0" applyAlignment="0" applyProtection="0"/>
    <xf numFmtId="169" fontId="87" fillId="64" borderId="123" applyNumberFormat="0" applyAlignment="0" applyProtection="0"/>
    <xf numFmtId="168" fontId="87" fillId="64" borderId="123" applyNumberFormat="0" applyAlignment="0" applyProtection="0"/>
    <xf numFmtId="168" fontId="87" fillId="64" borderId="123" applyNumberFormat="0" applyAlignment="0" applyProtection="0"/>
    <xf numFmtId="169" fontId="87" fillId="64" borderId="123" applyNumberFormat="0" applyAlignment="0" applyProtection="0"/>
    <xf numFmtId="168" fontId="87" fillId="64" borderId="123" applyNumberFormat="0" applyAlignment="0" applyProtection="0"/>
    <xf numFmtId="168" fontId="87" fillId="64" borderId="123" applyNumberFormat="0" applyAlignment="0" applyProtection="0"/>
    <xf numFmtId="169" fontId="87" fillId="64" borderId="123" applyNumberFormat="0" applyAlignment="0" applyProtection="0"/>
    <xf numFmtId="168" fontId="87" fillId="64" borderId="123" applyNumberFormat="0" applyAlignment="0" applyProtection="0"/>
    <xf numFmtId="168" fontId="87" fillId="64" borderId="123" applyNumberFormat="0" applyAlignment="0" applyProtection="0"/>
    <xf numFmtId="169" fontId="87" fillId="64" borderId="123" applyNumberFormat="0" applyAlignment="0" applyProtection="0"/>
    <xf numFmtId="168" fontId="87" fillId="64" borderId="123" applyNumberFormat="0" applyAlignment="0" applyProtection="0"/>
    <xf numFmtId="0" fontId="85" fillId="64" borderId="123" applyNumberFormat="0" applyAlignment="0" applyProtection="0"/>
    <xf numFmtId="0" fontId="85" fillId="64" borderId="123" applyNumberFormat="0" applyAlignment="0" applyProtection="0"/>
    <xf numFmtId="0" fontId="85" fillId="64" borderId="123" applyNumberFormat="0" applyAlignment="0" applyProtection="0"/>
    <xf numFmtId="0" fontId="85" fillId="64" borderId="123" applyNumberFormat="0" applyAlignment="0" applyProtection="0"/>
    <xf numFmtId="0" fontId="85" fillId="64" borderId="123" applyNumberFormat="0" applyAlignment="0" applyProtection="0"/>
    <xf numFmtId="0" fontId="85" fillId="64" borderId="123" applyNumberFormat="0" applyAlignment="0" applyProtection="0"/>
    <xf numFmtId="0" fontId="85" fillId="64" borderId="123" applyNumberFormat="0" applyAlignment="0" applyProtection="0"/>
    <xf numFmtId="0" fontId="85" fillId="64" borderId="123" applyNumberFormat="0" applyAlignment="0" applyProtection="0"/>
    <xf numFmtId="0" fontId="85" fillId="64" borderId="123" applyNumberFormat="0" applyAlignment="0" applyProtection="0"/>
    <xf numFmtId="0" fontId="85" fillId="64" borderId="123" applyNumberFormat="0" applyAlignment="0" applyProtection="0"/>
    <xf numFmtId="0" fontId="85" fillId="64" borderId="123" applyNumberFormat="0" applyAlignment="0" applyProtection="0"/>
    <xf numFmtId="0" fontId="85" fillId="64" borderId="123" applyNumberFormat="0" applyAlignment="0" applyProtection="0"/>
    <xf numFmtId="0" fontId="85" fillId="64" borderId="123" applyNumberFormat="0" applyAlignment="0" applyProtection="0"/>
    <xf numFmtId="0" fontId="85" fillId="64" borderId="123" applyNumberFormat="0" applyAlignment="0" applyProtection="0"/>
    <xf numFmtId="0" fontId="85" fillId="64" borderId="123" applyNumberFormat="0" applyAlignment="0" applyProtection="0"/>
    <xf numFmtId="0" fontId="85" fillId="64" borderId="123" applyNumberFormat="0" applyAlignment="0" applyProtection="0"/>
    <xf numFmtId="0" fontId="85" fillId="64" borderId="123" applyNumberFormat="0" applyAlignment="0" applyProtection="0"/>
    <xf numFmtId="0" fontId="85" fillId="64" borderId="123" applyNumberFormat="0" applyAlignment="0" applyProtection="0"/>
    <xf numFmtId="0" fontId="85" fillId="64" borderId="123" applyNumberFormat="0" applyAlignment="0" applyProtection="0"/>
    <xf numFmtId="0" fontId="85" fillId="64" borderId="123" applyNumberFormat="0" applyAlignment="0" applyProtection="0"/>
    <xf numFmtId="0" fontId="85" fillId="64" borderId="123" applyNumberFormat="0" applyAlignment="0" applyProtection="0"/>
    <xf numFmtId="0" fontId="85" fillId="64" borderId="123" applyNumberFormat="0" applyAlignment="0" applyProtection="0"/>
    <xf numFmtId="0" fontId="85" fillId="64" borderId="123" applyNumberFormat="0" applyAlignment="0" applyProtection="0"/>
    <xf numFmtId="0" fontId="85" fillId="64" borderId="123" applyNumberFormat="0" applyAlignment="0" applyProtection="0"/>
    <xf numFmtId="0" fontId="85" fillId="64" borderId="123" applyNumberFormat="0" applyAlignment="0" applyProtection="0"/>
    <xf numFmtId="0" fontId="85" fillId="64" borderId="123" applyNumberFormat="0" applyAlignment="0" applyProtection="0"/>
    <xf numFmtId="0" fontId="85" fillId="64" borderId="123" applyNumberFormat="0" applyAlignment="0" applyProtection="0"/>
    <xf numFmtId="0" fontId="85" fillId="64" borderId="123" applyNumberFormat="0" applyAlignment="0" applyProtection="0"/>
    <xf numFmtId="0" fontId="85" fillId="64" borderId="123" applyNumberFormat="0" applyAlignment="0" applyProtection="0"/>
    <xf numFmtId="0" fontId="85" fillId="64" borderId="123" applyNumberFormat="0" applyAlignment="0" applyProtection="0"/>
    <xf numFmtId="0" fontId="85" fillId="64" borderId="123" applyNumberFormat="0" applyAlignment="0" applyProtection="0"/>
    <xf numFmtId="0" fontId="85" fillId="64" borderId="123" applyNumberFormat="0" applyAlignment="0" applyProtection="0"/>
    <xf numFmtId="0" fontId="85" fillId="64" borderId="123" applyNumberFormat="0" applyAlignment="0" applyProtection="0"/>
    <xf numFmtId="0" fontId="85" fillId="64" borderId="123" applyNumberFormat="0" applyAlignment="0" applyProtection="0"/>
    <xf numFmtId="0" fontId="85" fillId="64" borderId="123" applyNumberFormat="0" applyAlignment="0" applyProtection="0"/>
    <xf numFmtId="0" fontId="85" fillId="64" borderId="123" applyNumberFormat="0" applyAlignment="0" applyProtection="0"/>
    <xf numFmtId="0" fontId="85" fillId="64" borderId="123" applyNumberFormat="0" applyAlignment="0" applyProtection="0"/>
    <xf numFmtId="0" fontId="85" fillId="64" borderId="123" applyNumberFormat="0" applyAlignment="0" applyProtection="0"/>
    <xf numFmtId="0" fontId="85" fillId="64" borderId="123" applyNumberFormat="0" applyAlignment="0" applyProtection="0"/>
    <xf numFmtId="0" fontId="85" fillId="64" borderId="123" applyNumberFormat="0" applyAlignment="0" applyProtection="0"/>
    <xf numFmtId="0" fontId="85" fillId="64" borderId="123" applyNumberFormat="0" applyAlignment="0" applyProtection="0"/>
    <xf numFmtId="0" fontId="85" fillId="64" borderId="123" applyNumberFormat="0" applyAlignment="0" applyProtection="0"/>
    <xf numFmtId="0" fontId="85" fillId="64" borderId="123" applyNumberFormat="0" applyAlignment="0" applyProtection="0"/>
    <xf numFmtId="0" fontId="85" fillId="64" borderId="123" applyNumberFormat="0" applyAlignment="0" applyProtection="0"/>
    <xf numFmtId="0" fontId="85" fillId="64" borderId="123" applyNumberFormat="0" applyAlignment="0" applyProtection="0"/>
    <xf numFmtId="0" fontId="85" fillId="64" borderId="123" applyNumberFormat="0" applyAlignment="0" applyProtection="0"/>
    <xf numFmtId="0" fontId="85" fillId="64" borderId="123" applyNumberFormat="0" applyAlignment="0" applyProtection="0"/>
    <xf numFmtId="0" fontId="85" fillId="64" borderId="123" applyNumberFormat="0" applyAlignment="0" applyProtection="0"/>
    <xf numFmtId="169" fontId="87" fillId="64" borderId="123" applyNumberFormat="0" applyAlignment="0" applyProtection="0"/>
    <xf numFmtId="0" fontId="85" fillId="64" borderId="123" applyNumberFormat="0" applyAlignment="0" applyProtection="0"/>
    <xf numFmtId="0" fontId="85" fillId="64" borderId="123" applyNumberFormat="0" applyAlignment="0" applyProtection="0"/>
    <xf numFmtId="0" fontId="85" fillId="64" borderId="123" applyNumberFormat="0" applyAlignment="0" applyProtection="0"/>
    <xf numFmtId="0" fontId="85" fillId="64" borderId="123" applyNumberFormat="0" applyAlignment="0" applyProtection="0"/>
    <xf numFmtId="0" fontId="85" fillId="64" borderId="123" applyNumberFormat="0" applyAlignment="0" applyProtection="0"/>
    <xf numFmtId="0" fontId="85" fillId="64" borderId="123" applyNumberFormat="0" applyAlignment="0" applyProtection="0"/>
    <xf numFmtId="0" fontId="85" fillId="64" borderId="123" applyNumberFormat="0" applyAlignment="0" applyProtection="0"/>
    <xf numFmtId="0" fontId="85" fillId="64" borderId="123" applyNumberFormat="0" applyAlignment="0" applyProtection="0"/>
    <xf numFmtId="0" fontId="85" fillId="64" borderId="123" applyNumberFormat="0" applyAlignment="0" applyProtection="0"/>
    <xf numFmtId="0" fontId="85" fillId="64" borderId="123" applyNumberFormat="0" applyAlignment="0" applyProtection="0"/>
    <xf numFmtId="0" fontId="85" fillId="64" borderId="123" applyNumberFormat="0" applyAlignment="0" applyProtection="0"/>
    <xf numFmtId="168" fontId="87" fillId="64" borderId="123" applyNumberFormat="0" applyAlignment="0" applyProtection="0"/>
    <xf numFmtId="0" fontId="85" fillId="64" borderId="123" applyNumberFormat="0" applyAlignment="0" applyProtection="0"/>
    <xf numFmtId="0" fontId="85" fillId="64" borderId="123" applyNumberFormat="0" applyAlignment="0" applyProtection="0"/>
    <xf numFmtId="0" fontId="85" fillId="64" borderId="123" applyNumberFormat="0" applyAlignment="0" applyProtection="0"/>
    <xf numFmtId="0" fontId="85" fillId="64" borderId="123" applyNumberFormat="0" applyAlignment="0" applyProtection="0"/>
    <xf numFmtId="168" fontId="87" fillId="64" borderId="123" applyNumberFormat="0" applyAlignment="0" applyProtection="0"/>
    <xf numFmtId="0" fontId="85" fillId="64" borderId="123" applyNumberFormat="0" applyAlignment="0" applyProtection="0"/>
    <xf numFmtId="0" fontId="85" fillId="64" borderId="123" applyNumberFormat="0" applyAlignment="0" applyProtection="0"/>
    <xf numFmtId="0" fontId="85" fillId="64" borderId="123" applyNumberFormat="0" applyAlignment="0" applyProtection="0"/>
    <xf numFmtId="0" fontId="85" fillId="64" borderId="123" applyNumberFormat="0" applyAlignment="0" applyProtection="0"/>
    <xf numFmtId="0" fontId="85" fillId="64" borderId="123" applyNumberFormat="0" applyAlignment="0" applyProtection="0"/>
    <xf numFmtId="3" fontId="2" fillId="75" borderId="118" applyFont="0">
      <alignment horizontal="right" vertical="center"/>
      <protection locked="0"/>
    </xf>
    <xf numFmtId="0" fontId="2" fillId="74" borderId="122" applyNumberFormat="0" applyFont="0" applyAlignment="0" applyProtection="0"/>
    <xf numFmtId="0" fontId="2" fillId="74" borderId="122" applyNumberFormat="0" applyFont="0" applyAlignment="0" applyProtection="0"/>
    <xf numFmtId="0" fontId="2" fillId="74" borderId="122" applyNumberFormat="0" applyFont="0" applyAlignment="0" applyProtection="0"/>
    <xf numFmtId="0" fontId="2" fillId="74" borderId="122" applyNumberFormat="0" applyFont="0" applyAlignment="0" applyProtection="0"/>
    <xf numFmtId="0" fontId="2" fillId="74" borderId="122" applyNumberFormat="0" applyFont="0" applyAlignment="0" applyProtection="0"/>
    <xf numFmtId="0" fontId="2" fillId="74" borderId="122" applyNumberFormat="0" applyFont="0" applyAlignment="0" applyProtection="0"/>
    <xf numFmtId="0" fontId="2" fillId="74" borderId="122" applyNumberFormat="0" applyFont="0" applyAlignment="0" applyProtection="0"/>
    <xf numFmtId="0" fontId="2" fillId="74" borderId="122" applyNumberFormat="0" applyFont="0" applyAlignment="0" applyProtection="0"/>
    <xf numFmtId="0" fontId="2" fillId="74" borderId="122" applyNumberFormat="0" applyFont="0" applyAlignment="0" applyProtection="0"/>
    <xf numFmtId="0" fontId="2" fillId="74" borderId="122" applyNumberFormat="0" applyFont="0" applyAlignment="0" applyProtection="0"/>
    <xf numFmtId="0" fontId="2" fillId="74" borderId="122" applyNumberFormat="0" applyFont="0" applyAlignment="0" applyProtection="0"/>
    <xf numFmtId="0" fontId="2" fillId="74" borderId="122" applyNumberFormat="0" applyFont="0" applyAlignment="0" applyProtection="0"/>
    <xf numFmtId="0" fontId="2" fillId="74" borderId="122" applyNumberFormat="0" applyFont="0" applyAlignment="0" applyProtection="0"/>
    <xf numFmtId="0" fontId="2" fillId="74" borderId="122" applyNumberFormat="0" applyFont="0" applyAlignment="0" applyProtection="0"/>
    <xf numFmtId="0" fontId="2" fillId="74" borderId="122" applyNumberFormat="0" applyFont="0" applyAlignment="0" applyProtection="0"/>
    <xf numFmtId="0" fontId="2" fillId="74" borderId="122" applyNumberFormat="0" applyFont="0" applyAlignment="0" applyProtection="0"/>
    <xf numFmtId="0" fontId="2" fillId="74" borderId="122" applyNumberFormat="0" applyFont="0" applyAlignment="0" applyProtection="0"/>
    <xf numFmtId="0" fontId="29" fillId="74" borderId="122" applyNumberFormat="0" applyFont="0" applyAlignment="0" applyProtection="0"/>
    <xf numFmtId="0" fontId="29" fillId="74" borderId="122" applyNumberFormat="0" applyFont="0" applyAlignment="0" applyProtection="0"/>
    <xf numFmtId="0" fontId="29" fillId="74" borderId="122" applyNumberFormat="0" applyFont="0" applyAlignment="0" applyProtection="0"/>
    <xf numFmtId="0" fontId="29" fillId="74" borderId="122" applyNumberFormat="0" applyFont="0" applyAlignment="0" applyProtection="0"/>
    <xf numFmtId="0" fontId="29" fillId="74" borderId="122" applyNumberFormat="0" applyFont="0" applyAlignment="0" applyProtection="0"/>
    <xf numFmtId="0" fontId="29" fillId="74" borderId="122" applyNumberFormat="0" applyFont="0" applyAlignment="0" applyProtection="0"/>
    <xf numFmtId="0" fontId="29" fillId="74" borderId="122" applyNumberFormat="0" applyFont="0" applyAlignment="0" applyProtection="0"/>
    <xf numFmtId="0" fontId="29" fillId="74" borderId="122" applyNumberFormat="0" applyFont="0" applyAlignment="0" applyProtection="0"/>
    <xf numFmtId="0" fontId="29" fillId="74" borderId="122" applyNumberFormat="0" applyFont="0" applyAlignment="0" applyProtection="0"/>
    <xf numFmtId="0" fontId="29" fillId="74" borderId="122" applyNumberFormat="0" applyFont="0" applyAlignment="0" applyProtection="0"/>
    <xf numFmtId="0" fontId="29" fillId="74" borderId="122" applyNumberFormat="0" applyFont="0" applyAlignment="0" applyProtection="0"/>
    <xf numFmtId="0" fontId="29" fillId="74" borderId="122" applyNumberFormat="0" applyFont="0" applyAlignment="0" applyProtection="0"/>
    <xf numFmtId="0" fontId="29" fillId="74" borderId="122" applyNumberFormat="0" applyFont="0" applyAlignment="0" applyProtection="0"/>
    <xf numFmtId="0" fontId="29" fillId="74" borderId="122" applyNumberFormat="0" applyFont="0" applyAlignment="0" applyProtection="0"/>
    <xf numFmtId="0" fontId="29" fillId="74" borderId="122" applyNumberFormat="0" applyFont="0" applyAlignment="0" applyProtection="0"/>
    <xf numFmtId="0" fontId="29" fillId="74" borderId="122" applyNumberFormat="0" applyFont="0" applyAlignment="0" applyProtection="0"/>
    <xf numFmtId="0" fontId="29" fillId="74" borderId="122" applyNumberFormat="0" applyFont="0" applyAlignment="0" applyProtection="0"/>
    <xf numFmtId="0" fontId="29" fillId="74" borderId="122" applyNumberFormat="0" applyFont="0" applyAlignment="0" applyProtection="0"/>
    <xf numFmtId="0" fontId="29" fillId="74" borderId="122" applyNumberFormat="0" applyFont="0" applyAlignment="0" applyProtection="0"/>
    <xf numFmtId="0" fontId="29" fillId="74" borderId="122" applyNumberFormat="0" applyFont="0" applyAlignment="0" applyProtection="0"/>
    <xf numFmtId="0" fontId="29" fillId="74" borderId="122" applyNumberFormat="0" applyFont="0" applyAlignment="0" applyProtection="0"/>
    <xf numFmtId="0" fontId="29" fillId="74" borderId="122" applyNumberFormat="0" applyFont="0" applyAlignment="0" applyProtection="0"/>
    <xf numFmtId="0" fontId="29" fillId="74" borderId="122" applyNumberFormat="0" applyFont="0" applyAlignment="0" applyProtection="0"/>
    <xf numFmtId="0" fontId="29" fillId="74" borderId="122" applyNumberFormat="0" applyFont="0" applyAlignment="0" applyProtection="0"/>
    <xf numFmtId="0" fontId="29" fillId="74" borderId="122" applyNumberFormat="0" applyFont="0" applyAlignment="0" applyProtection="0"/>
    <xf numFmtId="0" fontId="29" fillId="74" borderId="122" applyNumberFormat="0" applyFont="0" applyAlignment="0" applyProtection="0"/>
    <xf numFmtId="0" fontId="29" fillId="74" borderId="122" applyNumberFormat="0" applyFont="0" applyAlignment="0" applyProtection="0"/>
    <xf numFmtId="0" fontId="29" fillId="74" borderId="122" applyNumberFormat="0" applyFont="0" applyAlignment="0" applyProtection="0"/>
    <xf numFmtId="0" fontId="2" fillId="74" borderId="122" applyNumberFormat="0" applyFont="0" applyAlignment="0" applyProtection="0"/>
    <xf numFmtId="0" fontId="29" fillId="74" borderId="122" applyNumberFormat="0" applyFont="0" applyAlignment="0" applyProtection="0"/>
    <xf numFmtId="0" fontId="29" fillId="74" borderId="122" applyNumberFormat="0" applyFont="0" applyAlignment="0" applyProtection="0"/>
    <xf numFmtId="0" fontId="29" fillId="74" borderId="122" applyNumberFormat="0" applyFont="0" applyAlignment="0" applyProtection="0"/>
    <xf numFmtId="0" fontId="29" fillId="74" borderId="122" applyNumberFormat="0" applyFont="0" applyAlignment="0" applyProtection="0"/>
    <xf numFmtId="0" fontId="29" fillId="74" borderId="122" applyNumberFormat="0" applyFont="0" applyAlignment="0" applyProtection="0"/>
    <xf numFmtId="0" fontId="29" fillId="74" borderId="122" applyNumberFormat="0" applyFont="0" applyAlignment="0" applyProtection="0"/>
    <xf numFmtId="0" fontId="29" fillId="74" borderId="122" applyNumberFormat="0" applyFont="0" applyAlignment="0" applyProtection="0"/>
    <xf numFmtId="0" fontId="29" fillId="74" borderId="122" applyNumberFormat="0" applyFont="0" applyAlignment="0" applyProtection="0"/>
    <xf numFmtId="0" fontId="29" fillId="74" borderId="122" applyNumberFormat="0" applyFont="0" applyAlignment="0" applyProtection="0"/>
    <xf numFmtId="0" fontId="29" fillId="74" borderId="122" applyNumberFormat="0" applyFont="0" applyAlignment="0" applyProtection="0"/>
    <xf numFmtId="0" fontId="29" fillId="74" borderId="122" applyNumberFormat="0" applyFont="0" applyAlignment="0" applyProtection="0"/>
    <xf numFmtId="0" fontId="29" fillId="74" borderId="122" applyNumberFormat="0" applyFont="0" applyAlignment="0" applyProtection="0"/>
    <xf numFmtId="0" fontId="29" fillId="74" borderId="122" applyNumberFormat="0" applyFont="0" applyAlignment="0" applyProtection="0"/>
    <xf numFmtId="0" fontId="29" fillId="74" borderId="122" applyNumberFormat="0" applyFont="0" applyAlignment="0" applyProtection="0"/>
    <xf numFmtId="0" fontId="29" fillId="74" borderId="122" applyNumberFormat="0" applyFont="0" applyAlignment="0" applyProtection="0"/>
    <xf numFmtId="0" fontId="29" fillId="74" borderId="122" applyNumberFormat="0" applyFont="0" applyAlignment="0" applyProtection="0"/>
    <xf numFmtId="0" fontId="29" fillId="74" borderId="122" applyNumberFormat="0" applyFont="0" applyAlignment="0" applyProtection="0"/>
    <xf numFmtId="0" fontId="29" fillId="74" borderId="122" applyNumberFormat="0" applyFont="0" applyAlignment="0" applyProtection="0"/>
    <xf numFmtId="0" fontId="29" fillId="74" borderId="122" applyNumberFormat="0" applyFont="0" applyAlignment="0" applyProtection="0"/>
    <xf numFmtId="0" fontId="2" fillId="74" borderId="122" applyNumberFormat="0" applyFont="0" applyAlignment="0" applyProtection="0"/>
    <xf numFmtId="0" fontId="29" fillId="74" borderId="122" applyNumberFormat="0" applyFont="0" applyAlignment="0" applyProtection="0"/>
    <xf numFmtId="0" fontId="2" fillId="74" borderId="122" applyNumberFormat="0" applyFont="0" applyAlignment="0" applyProtection="0"/>
    <xf numFmtId="0" fontId="2" fillId="74" borderId="122" applyNumberFormat="0" applyFont="0" applyAlignment="0" applyProtection="0"/>
    <xf numFmtId="0" fontId="29" fillId="74" borderId="122" applyNumberFormat="0" applyFont="0" applyAlignment="0" applyProtection="0"/>
    <xf numFmtId="0" fontId="29" fillId="74" borderId="122" applyNumberFormat="0" applyFont="0" applyAlignment="0" applyProtection="0"/>
    <xf numFmtId="0" fontId="29" fillId="74" borderId="122" applyNumberFormat="0" applyFont="0" applyAlignment="0" applyProtection="0"/>
    <xf numFmtId="0" fontId="2" fillId="74" borderId="122" applyNumberFormat="0" applyFont="0" applyAlignment="0" applyProtection="0"/>
    <xf numFmtId="0" fontId="29" fillId="74" borderId="122" applyNumberFormat="0" applyFont="0" applyAlignment="0" applyProtection="0"/>
    <xf numFmtId="0" fontId="29" fillId="74" borderId="122" applyNumberFormat="0" applyFont="0" applyAlignment="0" applyProtection="0"/>
    <xf numFmtId="0" fontId="29" fillId="74" borderId="122" applyNumberFormat="0" applyFont="0" applyAlignment="0" applyProtection="0"/>
    <xf numFmtId="0" fontId="29" fillId="74" borderId="122" applyNumberFormat="0" applyFont="0" applyAlignment="0" applyProtection="0"/>
    <xf numFmtId="0" fontId="29" fillId="74" borderId="122" applyNumberFormat="0" applyFont="0" applyAlignment="0" applyProtection="0"/>
    <xf numFmtId="0" fontId="29" fillId="74" borderId="122" applyNumberFormat="0" applyFont="0" applyAlignment="0" applyProtection="0"/>
    <xf numFmtId="0" fontId="29" fillId="74" borderId="122" applyNumberFormat="0" applyFont="0" applyAlignment="0" applyProtection="0"/>
    <xf numFmtId="0" fontId="29" fillId="74" borderId="122" applyNumberFormat="0" applyFont="0" applyAlignment="0" applyProtection="0"/>
    <xf numFmtId="0" fontId="29" fillId="74" borderId="122" applyNumberFormat="0" applyFont="0" applyAlignment="0" applyProtection="0"/>
    <xf numFmtId="0" fontId="29" fillId="74" borderId="122" applyNumberFormat="0" applyFont="0" applyAlignment="0" applyProtection="0"/>
    <xf numFmtId="0" fontId="29" fillId="74" borderId="122" applyNumberFormat="0" applyFont="0" applyAlignment="0" applyProtection="0"/>
    <xf numFmtId="0" fontId="29" fillId="74" borderId="122" applyNumberFormat="0" applyFont="0" applyAlignment="0" applyProtection="0"/>
    <xf numFmtId="0" fontId="29" fillId="74" borderId="122" applyNumberFormat="0" applyFont="0" applyAlignment="0" applyProtection="0"/>
    <xf numFmtId="0" fontId="29" fillId="74" borderId="122" applyNumberFormat="0" applyFont="0" applyAlignment="0" applyProtection="0"/>
    <xf numFmtId="0" fontId="29" fillId="74" borderId="122" applyNumberFormat="0" applyFont="0" applyAlignment="0" applyProtection="0"/>
    <xf numFmtId="0" fontId="29" fillId="74" borderId="122" applyNumberFormat="0" applyFont="0" applyAlignment="0" applyProtection="0"/>
    <xf numFmtId="0" fontId="29" fillId="74" borderId="122" applyNumberFormat="0" applyFont="0" applyAlignment="0" applyProtection="0"/>
    <xf numFmtId="3" fontId="2" fillId="72" borderId="118" applyFont="0">
      <alignment horizontal="right" vertical="center"/>
      <protection locked="0"/>
    </xf>
    <xf numFmtId="0" fontId="68" fillId="43" borderId="121" applyNumberFormat="0" applyAlignment="0" applyProtection="0"/>
    <xf numFmtId="168" fontId="70" fillId="43" borderId="121" applyNumberFormat="0" applyAlignment="0" applyProtection="0"/>
    <xf numFmtId="169" fontId="70" fillId="43" borderId="121" applyNumberFormat="0" applyAlignment="0" applyProtection="0"/>
    <xf numFmtId="168" fontId="70" fillId="43" borderId="121" applyNumberFormat="0" applyAlignment="0" applyProtection="0"/>
    <xf numFmtId="168" fontId="70" fillId="43" borderId="121" applyNumberFormat="0" applyAlignment="0" applyProtection="0"/>
    <xf numFmtId="169" fontId="70" fillId="43" borderId="121" applyNumberFormat="0" applyAlignment="0" applyProtection="0"/>
    <xf numFmtId="168" fontId="70" fillId="43" borderId="121" applyNumberFormat="0" applyAlignment="0" applyProtection="0"/>
    <xf numFmtId="168" fontId="70" fillId="43" borderId="121" applyNumberFormat="0" applyAlignment="0" applyProtection="0"/>
    <xf numFmtId="169" fontId="70" fillId="43" borderId="121" applyNumberFormat="0" applyAlignment="0" applyProtection="0"/>
    <xf numFmtId="168" fontId="70" fillId="43" borderId="121" applyNumberFormat="0" applyAlignment="0" applyProtection="0"/>
    <xf numFmtId="168" fontId="70" fillId="43" borderId="121" applyNumberFormat="0" applyAlignment="0" applyProtection="0"/>
    <xf numFmtId="169" fontId="70" fillId="43" borderId="121" applyNumberFormat="0" applyAlignment="0" applyProtection="0"/>
    <xf numFmtId="168" fontId="70" fillId="43" borderId="121" applyNumberFormat="0" applyAlignment="0" applyProtection="0"/>
    <xf numFmtId="0" fontId="68" fillId="43" borderId="121" applyNumberFormat="0" applyAlignment="0" applyProtection="0"/>
    <xf numFmtId="0" fontId="68" fillId="43" borderId="121" applyNumberFormat="0" applyAlignment="0" applyProtection="0"/>
    <xf numFmtId="0" fontId="68" fillId="43" borderId="121" applyNumberFormat="0" applyAlignment="0" applyProtection="0"/>
    <xf numFmtId="0" fontId="68" fillId="43" borderId="121" applyNumberFormat="0" applyAlignment="0" applyProtection="0"/>
    <xf numFmtId="0" fontId="68" fillId="43" borderId="121" applyNumberFormat="0" applyAlignment="0" applyProtection="0"/>
    <xf numFmtId="0" fontId="68" fillId="43" borderId="121" applyNumberFormat="0" applyAlignment="0" applyProtection="0"/>
    <xf numFmtId="0" fontId="68" fillId="43" borderId="121" applyNumberFormat="0" applyAlignment="0" applyProtection="0"/>
    <xf numFmtId="0" fontId="68" fillId="43" borderId="121" applyNumberFormat="0" applyAlignment="0" applyProtection="0"/>
    <xf numFmtId="0" fontId="68" fillId="43" borderId="121" applyNumberFormat="0" applyAlignment="0" applyProtection="0"/>
    <xf numFmtId="0" fontId="68" fillId="43" borderId="121" applyNumberFormat="0" applyAlignment="0" applyProtection="0"/>
    <xf numFmtId="0" fontId="68" fillId="43" borderId="121" applyNumberFormat="0" applyAlignment="0" applyProtection="0"/>
    <xf numFmtId="0" fontId="68" fillId="43" borderId="121" applyNumberFormat="0" applyAlignment="0" applyProtection="0"/>
    <xf numFmtId="0" fontId="68" fillId="43" borderId="121" applyNumberFormat="0" applyAlignment="0" applyProtection="0"/>
    <xf numFmtId="0" fontId="68" fillId="43" borderId="121" applyNumberFormat="0" applyAlignment="0" applyProtection="0"/>
    <xf numFmtId="0" fontId="68" fillId="43" borderId="121" applyNumberFormat="0" applyAlignment="0" applyProtection="0"/>
    <xf numFmtId="0" fontId="68" fillId="43" borderId="121" applyNumberFormat="0" applyAlignment="0" applyProtection="0"/>
    <xf numFmtId="0" fontId="68" fillId="43" borderId="121" applyNumberFormat="0" applyAlignment="0" applyProtection="0"/>
    <xf numFmtId="0" fontId="68" fillId="43" borderId="121" applyNumberFormat="0" applyAlignment="0" applyProtection="0"/>
    <xf numFmtId="0" fontId="68" fillId="43" borderId="121" applyNumberFormat="0" applyAlignment="0" applyProtection="0"/>
    <xf numFmtId="0" fontId="68" fillId="43" borderId="121" applyNumberFormat="0" applyAlignment="0" applyProtection="0"/>
    <xf numFmtId="0" fontId="68" fillId="43" borderId="121" applyNumberFormat="0" applyAlignment="0" applyProtection="0"/>
    <xf numFmtId="0" fontId="68" fillId="43" borderId="121" applyNumberFormat="0" applyAlignment="0" applyProtection="0"/>
    <xf numFmtId="0" fontId="68" fillId="43" borderId="121" applyNumberFormat="0" applyAlignment="0" applyProtection="0"/>
    <xf numFmtId="0" fontId="68" fillId="43" borderId="121" applyNumberFormat="0" applyAlignment="0" applyProtection="0"/>
    <xf numFmtId="0" fontId="68" fillId="43" borderId="121" applyNumberFormat="0" applyAlignment="0" applyProtection="0"/>
    <xf numFmtId="0" fontId="68" fillId="43" borderId="121" applyNumberFormat="0" applyAlignment="0" applyProtection="0"/>
    <xf numFmtId="0" fontId="68" fillId="43" borderId="121" applyNumberFormat="0" applyAlignment="0" applyProtection="0"/>
    <xf numFmtId="0" fontId="68" fillId="43" borderId="121" applyNumberFormat="0" applyAlignment="0" applyProtection="0"/>
    <xf numFmtId="0" fontId="68" fillId="43" borderId="121" applyNumberFormat="0" applyAlignment="0" applyProtection="0"/>
    <xf numFmtId="0" fontId="68" fillId="43" borderId="121" applyNumberFormat="0" applyAlignment="0" applyProtection="0"/>
    <xf numFmtId="0" fontId="68" fillId="43" borderId="121" applyNumberFormat="0" applyAlignment="0" applyProtection="0"/>
    <xf numFmtId="0" fontId="68" fillId="43" borderId="121" applyNumberFormat="0" applyAlignment="0" applyProtection="0"/>
    <xf numFmtId="0" fontId="68" fillId="43" borderId="121" applyNumberFormat="0" applyAlignment="0" applyProtection="0"/>
    <xf numFmtId="0" fontId="68" fillId="43" borderId="121" applyNumberFormat="0" applyAlignment="0" applyProtection="0"/>
    <xf numFmtId="0" fontId="68" fillId="43" borderId="121" applyNumberFormat="0" applyAlignment="0" applyProtection="0"/>
    <xf numFmtId="0" fontId="68" fillId="43" borderId="121" applyNumberFormat="0" applyAlignment="0" applyProtection="0"/>
    <xf numFmtId="0" fontId="68" fillId="43" borderId="121" applyNumberFormat="0" applyAlignment="0" applyProtection="0"/>
    <xf numFmtId="0" fontId="68" fillId="43" borderId="121" applyNumberFormat="0" applyAlignment="0" applyProtection="0"/>
    <xf numFmtId="0" fontId="68" fillId="43" borderId="121" applyNumberFormat="0" applyAlignment="0" applyProtection="0"/>
    <xf numFmtId="0" fontId="68" fillId="43" borderId="121" applyNumberFormat="0" applyAlignment="0" applyProtection="0"/>
    <xf numFmtId="0" fontId="68" fillId="43" borderId="121" applyNumberFormat="0" applyAlignment="0" applyProtection="0"/>
    <xf numFmtId="0" fontId="68" fillId="43" borderId="121" applyNumberFormat="0" applyAlignment="0" applyProtection="0"/>
    <xf numFmtId="0" fontId="68" fillId="43" borderId="121" applyNumberFormat="0" applyAlignment="0" applyProtection="0"/>
    <xf numFmtId="0" fontId="68" fillId="43" borderId="121" applyNumberFormat="0" applyAlignment="0" applyProtection="0"/>
    <xf numFmtId="0" fontId="68" fillId="43" borderId="121" applyNumberFormat="0" applyAlignment="0" applyProtection="0"/>
    <xf numFmtId="0" fontId="68" fillId="43" borderId="121" applyNumberFormat="0" applyAlignment="0" applyProtection="0"/>
    <xf numFmtId="0" fontId="68" fillId="43" borderId="121" applyNumberFormat="0" applyAlignment="0" applyProtection="0"/>
    <xf numFmtId="0" fontId="68" fillId="43" borderId="121" applyNumberFormat="0" applyAlignment="0" applyProtection="0"/>
    <xf numFmtId="169" fontId="70" fillId="43" borderId="121" applyNumberFormat="0" applyAlignment="0" applyProtection="0"/>
    <xf numFmtId="0" fontId="68" fillId="43" borderId="121" applyNumberFormat="0" applyAlignment="0" applyProtection="0"/>
    <xf numFmtId="0" fontId="68" fillId="43" borderId="121" applyNumberFormat="0" applyAlignment="0" applyProtection="0"/>
    <xf numFmtId="0" fontId="68" fillId="43" borderId="121" applyNumberFormat="0" applyAlignment="0" applyProtection="0"/>
    <xf numFmtId="0" fontId="68" fillId="43" borderId="121" applyNumberFormat="0" applyAlignment="0" applyProtection="0"/>
    <xf numFmtId="0" fontId="68" fillId="43" borderId="121" applyNumberFormat="0" applyAlignment="0" applyProtection="0"/>
    <xf numFmtId="0" fontId="68" fillId="43" borderId="121" applyNumberFormat="0" applyAlignment="0" applyProtection="0"/>
    <xf numFmtId="0" fontId="68" fillId="43" borderId="121" applyNumberFormat="0" applyAlignment="0" applyProtection="0"/>
    <xf numFmtId="0" fontId="68" fillId="43" borderId="121" applyNumberFormat="0" applyAlignment="0" applyProtection="0"/>
    <xf numFmtId="0" fontId="68" fillId="43" borderId="121" applyNumberFormat="0" applyAlignment="0" applyProtection="0"/>
    <xf numFmtId="0" fontId="68" fillId="43" borderId="121" applyNumberFormat="0" applyAlignment="0" applyProtection="0"/>
    <xf numFmtId="0" fontId="68" fillId="43" borderId="121" applyNumberFormat="0" applyAlignment="0" applyProtection="0"/>
    <xf numFmtId="168" fontId="70" fillId="43" borderId="121" applyNumberFormat="0" applyAlignment="0" applyProtection="0"/>
    <xf numFmtId="0" fontId="68" fillId="43" borderId="121" applyNumberFormat="0" applyAlignment="0" applyProtection="0"/>
    <xf numFmtId="0" fontId="68" fillId="43" borderId="121" applyNumberFormat="0" applyAlignment="0" applyProtection="0"/>
    <xf numFmtId="0" fontId="68" fillId="43" borderId="121" applyNumberFormat="0" applyAlignment="0" applyProtection="0"/>
    <xf numFmtId="0" fontId="68" fillId="43" borderId="121" applyNumberFormat="0" applyAlignment="0" applyProtection="0"/>
    <xf numFmtId="168" fontId="70" fillId="43" borderId="121" applyNumberFormat="0" applyAlignment="0" applyProtection="0"/>
    <xf numFmtId="0" fontId="68" fillId="43" borderId="121" applyNumberFormat="0" applyAlignment="0" applyProtection="0"/>
    <xf numFmtId="0" fontId="68" fillId="43" borderId="121" applyNumberFormat="0" applyAlignment="0" applyProtection="0"/>
    <xf numFmtId="0" fontId="68" fillId="43" borderId="121" applyNumberFormat="0" applyAlignment="0" applyProtection="0"/>
    <xf numFmtId="0" fontId="68" fillId="43" borderId="121" applyNumberFormat="0" applyAlignment="0" applyProtection="0"/>
    <xf numFmtId="0" fontId="68" fillId="43" borderId="121" applyNumberFormat="0" applyAlignment="0" applyProtection="0"/>
    <xf numFmtId="0" fontId="2" fillId="71" borderId="119" applyNumberFormat="0" applyFont="0" applyBorder="0" applyProtection="0">
      <alignment horizontal="left" vertical="center"/>
    </xf>
    <xf numFmtId="9" fontId="2" fillId="71" borderId="118" applyFont="0" applyProtection="0">
      <alignment horizontal="right" vertical="center"/>
    </xf>
    <xf numFmtId="3" fontId="2" fillId="71" borderId="118" applyFont="0" applyProtection="0">
      <alignment horizontal="right" vertical="center"/>
    </xf>
    <xf numFmtId="0" fontId="64" fillId="70" borderId="119" applyFont="0" applyBorder="0">
      <alignment horizontal="center" wrapText="1"/>
    </xf>
    <xf numFmtId="168" fontId="56" fillId="0" borderId="116">
      <alignment horizontal="left" vertical="center"/>
    </xf>
    <xf numFmtId="0" fontId="56" fillId="0" borderId="116">
      <alignment horizontal="left" vertical="center"/>
    </xf>
    <xf numFmtId="0" fontId="56" fillId="0" borderId="116">
      <alignment horizontal="left" vertical="center"/>
    </xf>
    <xf numFmtId="0" fontId="2" fillId="69" borderId="118" applyNumberFormat="0" applyFont="0" applyBorder="0" applyProtection="0">
      <alignment horizontal="center" vertical="center"/>
    </xf>
    <xf numFmtId="0" fontId="38" fillId="0" borderId="118" applyNumberFormat="0" applyAlignment="0">
      <alignment horizontal="right"/>
      <protection locked="0"/>
    </xf>
    <xf numFmtId="0" fontId="38" fillId="0" borderId="118" applyNumberFormat="0" applyAlignment="0">
      <alignment horizontal="right"/>
      <protection locked="0"/>
    </xf>
    <xf numFmtId="0" fontId="38" fillId="0" borderId="118" applyNumberFormat="0" applyAlignment="0">
      <alignment horizontal="right"/>
      <protection locked="0"/>
    </xf>
    <xf numFmtId="0" fontId="38" fillId="0" borderId="118" applyNumberFormat="0" applyAlignment="0">
      <alignment horizontal="right"/>
      <protection locked="0"/>
    </xf>
    <xf numFmtId="0" fontId="38" fillId="0" borderId="118" applyNumberFormat="0" applyAlignment="0">
      <alignment horizontal="right"/>
      <protection locked="0"/>
    </xf>
    <xf numFmtId="0" fontId="38" fillId="0" borderId="118" applyNumberFormat="0" applyAlignment="0">
      <alignment horizontal="right"/>
      <protection locked="0"/>
    </xf>
    <xf numFmtId="0" fontId="38" fillId="0" borderId="118" applyNumberFormat="0" applyAlignment="0">
      <alignment horizontal="right"/>
      <protection locked="0"/>
    </xf>
    <xf numFmtId="0" fontId="38" fillId="0" borderId="118" applyNumberFormat="0" applyAlignment="0">
      <alignment horizontal="right"/>
      <protection locked="0"/>
    </xf>
    <xf numFmtId="0" fontId="38" fillId="0" borderId="118" applyNumberFormat="0" applyAlignment="0">
      <alignment horizontal="right"/>
      <protection locked="0"/>
    </xf>
    <xf numFmtId="0" fontId="38" fillId="0" borderId="118" applyNumberFormat="0" applyAlignment="0">
      <alignment horizontal="right"/>
      <protection locked="0"/>
    </xf>
    <xf numFmtId="0" fontId="40" fillId="64" borderId="121" applyNumberFormat="0" applyAlignment="0" applyProtection="0"/>
    <xf numFmtId="168" fontId="42" fillId="64" borderId="121" applyNumberFormat="0" applyAlignment="0" applyProtection="0"/>
    <xf numFmtId="169" fontId="42" fillId="64" borderId="121" applyNumberFormat="0" applyAlignment="0" applyProtection="0"/>
    <xf numFmtId="168" fontId="42" fillId="64" borderId="121" applyNumberFormat="0" applyAlignment="0" applyProtection="0"/>
    <xf numFmtId="168" fontId="42" fillId="64" borderId="121" applyNumberFormat="0" applyAlignment="0" applyProtection="0"/>
    <xf numFmtId="169" fontId="42" fillId="64" borderId="121" applyNumberFormat="0" applyAlignment="0" applyProtection="0"/>
    <xf numFmtId="168" fontId="42" fillId="64" borderId="121" applyNumberFormat="0" applyAlignment="0" applyProtection="0"/>
    <xf numFmtId="168" fontId="42" fillId="64" borderId="121" applyNumberFormat="0" applyAlignment="0" applyProtection="0"/>
    <xf numFmtId="169" fontId="42" fillId="64" borderId="121" applyNumberFormat="0" applyAlignment="0" applyProtection="0"/>
    <xf numFmtId="168" fontId="42" fillId="64" borderId="121" applyNumberFormat="0" applyAlignment="0" applyProtection="0"/>
    <xf numFmtId="168" fontId="42" fillId="64" borderId="121" applyNumberFormat="0" applyAlignment="0" applyProtection="0"/>
    <xf numFmtId="169" fontId="42" fillId="64" borderId="121" applyNumberFormat="0" applyAlignment="0" applyProtection="0"/>
    <xf numFmtId="168" fontId="42" fillId="64" borderId="121" applyNumberFormat="0" applyAlignment="0" applyProtection="0"/>
    <xf numFmtId="0" fontId="40" fillId="64" borderId="121" applyNumberFormat="0" applyAlignment="0" applyProtection="0"/>
    <xf numFmtId="0" fontId="40" fillId="64" borderId="121" applyNumberFormat="0" applyAlignment="0" applyProtection="0"/>
    <xf numFmtId="0" fontId="40" fillId="64" borderId="121" applyNumberFormat="0" applyAlignment="0" applyProtection="0"/>
    <xf numFmtId="0" fontId="40" fillId="64" borderId="121" applyNumberFormat="0" applyAlignment="0" applyProtection="0"/>
    <xf numFmtId="0" fontId="40" fillId="64" borderId="121" applyNumberFormat="0" applyAlignment="0" applyProtection="0"/>
    <xf numFmtId="0" fontId="40" fillId="64" borderId="121" applyNumberFormat="0" applyAlignment="0" applyProtection="0"/>
    <xf numFmtId="0" fontId="40" fillId="64" borderId="121" applyNumberFormat="0" applyAlignment="0" applyProtection="0"/>
    <xf numFmtId="0" fontId="40" fillId="64" borderId="121" applyNumberFormat="0" applyAlignment="0" applyProtection="0"/>
    <xf numFmtId="0" fontId="40" fillId="64" borderId="121" applyNumberFormat="0" applyAlignment="0" applyProtection="0"/>
    <xf numFmtId="0" fontId="40" fillId="64" borderId="121" applyNumberFormat="0" applyAlignment="0" applyProtection="0"/>
    <xf numFmtId="0" fontId="40" fillId="64" borderId="121" applyNumberFormat="0" applyAlignment="0" applyProtection="0"/>
    <xf numFmtId="0" fontId="40" fillId="64" borderId="121" applyNumberFormat="0" applyAlignment="0" applyProtection="0"/>
    <xf numFmtId="0" fontId="40" fillId="64" borderId="121" applyNumberFormat="0" applyAlignment="0" applyProtection="0"/>
    <xf numFmtId="0" fontId="40" fillId="64" borderId="121" applyNumberFormat="0" applyAlignment="0" applyProtection="0"/>
    <xf numFmtId="0" fontId="40" fillId="64" borderId="121" applyNumberFormat="0" applyAlignment="0" applyProtection="0"/>
    <xf numFmtId="0" fontId="40" fillId="64" borderId="121" applyNumberFormat="0" applyAlignment="0" applyProtection="0"/>
    <xf numFmtId="0" fontId="40" fillId="64" borderId="121" applyNumberFormat="0" applyAlignment="0" applyProtection="0"/>
    <xf numFmtId="0" fontId="40" fillId="64" borderId="121" applyNumberFormat="0" applyAlignment="0" applyProtection="0"/>
    <xf numFmtId="0" fontId="40" fillId="64" borderId="121" applyNumberFormat="0" applyAlignment="0" applyProtection="0"/>
    <xf numFmtId="0" fontId="40" fillId="64" borderId="121" applyNumberFormat="0" applyAlignment="0" applyProtection="0"/>
    <xf numFmtId="0" fontId="40" fillId="64" borderId="121" applyNumberFormat="0" applyAlignment="0" applyProtection="0"/>
    <xf numFmtId="0" fontId="40" fillId="64" borderId="121" applyNumberFormat="0" applyAlignment="0" applyProtection="0"/>
    <xf numFmtId="0" fontId="40" fillId="64" borderId="121" applyNumberFormat="0" applyAlignment="0" applyProtection="0"/>
    <xf numFmtId="0" fontId="40" fillId="64" borderId="121" applyNumberFormat="0" applyAlignment="0" applyProtection="0"/>
    <xf numFmtId="0" fontId="40" fillId="64" borderId="121" applyNumberFormat="0" applyAlignment="0" applyProtection="0"/>
    <xf numFmtId="0" fontId="40" fillId="64" borderId="121" applyNumberFormat="0" applyAlignment="0" applyProtection="0"/>
    <xf numFmtId="0" fontId="40" fillId="64" borderId="121" applyNumberFormat="0" applyAlignment="0" applyProtection="0"/>
    <xf numFmtId="0" fontId="40" fillId="64" borderId="121" applyNumberFormat="0" applyAlignment="0" applyProtection="0"/>
    <xf numFmtId="0" fontId="40" fillId="64" borderId="121" applyNumberFormat="0" applyAlignment="0" applyProtection="0"/>
    <xf numFmtId="0" fontId="40" fillId="64" borderId="121" applyNumberFormat="0" applyAlignment="0" applyProtection="0"/>
    <xf numFmtId="0" fontId="40" fillId="64" borderId="121" applyNumberFormat="0" applyAlignment="0" applyProtection="0"/>
    <xf numFmtId="0" fontId="40" fillId="64" borderId="121" applyNumberFormat="0" applyAlignment="0" applyProtection="0"/>
    <xf numFmtId="0" fontId="40" fillId="64" borderId="121" applyNumberFormat="0" applyAlignment="0" applyProtection="0"/>
    <xf numFmtId="0" fontId="40" fillId="64" borderId="121" applyNumberFormat="0" applyAlignment="0" applyProtection="0"/>
    <xf numFmtId="0" fontId="40" fillId="64" borderId="121" applyNumberFormat="0" applyAlignment="0" applyProtection="0"/>
    <xf numFmtId="0" fontId="40" fillId="64" borderId="121" applyNumberFormat="0" applyAlignment="0" applyProtection="0"/>
    <xf numFmtId="0" fontId="40" fillId="64" borderId="121" applyNumberFormat="0" applyAlignment="0" applyProtection="0"/>
    <xf numFmtId="0" fontId="40" fillId="64" borderId="121" applyNumberFormat="0" applyAlignment="0" applyProtection="0"/>
    <xf numFmtId="0" fontId="40" fillId="64" borderId="121" applyNumberFormat="0" applyAlignment="0" applyProtection="0"/>
    <xf numFmtId="0" fontId="40" fillId="64" borderId="121" applyNumberFormat="0" applyAlignment="0" applyProtection="0"/>
    <xf numFmtId="0" fontId="40" fillId="64" borderId="121" applyNumberFormat="0" applyAlignment="0" applyProtection="0"/>
    <xf numFmtId="0" fontId="40" fillId="64" borderId="121" applyNumberFormat="0" applyAlignment="0" applyProtection="0"/>
    <xf numFmtId="0" fontId="40" fillId="64" borderId="121" applyNumberFormat="0" applyAlignment="0" applyProtection="0"/>
    <xf numFmtId="0" fontId="40" fillId="64" borderId="121" applyNumberFormat="0" applyAlignment="0" applyProtection="0"/>
    <xf numFmtId="0" fontId="40" fillId="64" borderId="121" applyNumberFormat="0" applyAlignment="0" applyProtection="0"/>
    <xf numFmtId="0" fontId="40" fillId="64" borderId="121" applyNumberFormat="0" applyAlignment="0" applyProtection="0"/>
    <xf numFmtId="0" fontId="40" fillId="64" borderId="121" applyNumberFormat="0" applyAlignment="0" applyProtection="0"/>
    <xf numFmtId="0" fontId="40" fillId="64" borderId="121" applyNumberFormat="0" applyAlignment="0" applyProtection="0"/>
    <xf numFmtId="169" fontId="42" fillId="64" borderId="121" applyNumberFormat="0" applyAlignment="0" applyProtection="0"/>
    <xf numFmtId="0" fontId="40" fillId="64" borderId="121" applyNumberFormat="0" applyAlignment="0" applyProtection="0"/>
    <xf numFmtId="0" fontId="40" fillId="64" borderId="121" applyNumberFormat="0" applyAlignment="0" applyProtection="0"/>
    <xf numFmtId="0" fontId="40" fillId="64" borderId="121" applyNumberFormat="0" applyAlignment="0" applyProtection="0"/>
    <xf numFmtId="0" fontId="40" fillId="64" borderId="121" applyNumberFormat="0" applyAlignment="0" applyProtection="0"/>
    <xf numFmtId="0" fontId="40" fillId="64" borderId="121" applyNumberFormat="0" applyAlignment="0" applyProtection="0"/>
    <xf numFmtId="0" fontId="40" fillId="64" borderId="121" applyNumberFormat="0" applyAlignment="0" applyProtection="0"/>
    <xf numFmtId="0" fontId="40" fillId="64" borderId="121" applyNumberFormat="0" applyAlignment="0" applyProtection="0"/>
    <xf numFmtId="0" fontId="40" fillId="64" borderId="121" applyNumberFormat="0" applyAlignment="0" applyProtection="0"/>
    <xf numFmtId="0" fontId="40" fillId="64" borderId="121" applyNumberFormat="0" applyAlignment="0" applyProtection="0"/>
    <xf numFmtId="0" fontId="40" fillId="64" borderId="121" applyNumberFormat="0" applyAlignment="0" applyProtection="0"/>
    <xf numFmtId="0" fontId="40" fillId="64" borderId="121" applyNumberFormat="0" applyAlignment="0" applyProtection="0"/>
    <xf numFmtId="168" fontId="42" fillId="64" borderId="121" applyNumberFormat="0" applyAlignment="0" applyProtection="0"/>
    <xf numFmtId="0" fontId="40" fillId="64" borderId="121" applyNumberFormat="0" applyAlignment="0" applyProtection="0"/>
    <xf numFmtId="0" fontId="40" fillId="64" borderId="121" applyNumberFormat="0" applyAlignment="0" applyProtection="0"/>
    <xf numFmtId="0" fontId="40" fillId="64" borderId="121" applyNumberFormat="0" applyAlignment="0" applyProtection="0"/>
    <xf numFmtId="0" fontId="40" fillId="64" borderId="121" applyNumberFormat="0" applyAlignment="0" applyProtection="0"/>
    <xf numFmtId="168" fontId="42" fillId="64" borderId="121" applyNumberFormat="0" applyAlignment="0" applyProtection="0"/>
    <xf numFmtId="0" fontId="40" fillId="64" borderId="121" applyNumberFormat="0" applyAlignment="0" applyProtection="0"/>
    <xf numFmtId="0" fontId="40" fillId="64" borderId="121" applyNumberFormat="0" applyAlignment="0" applyProtection="0"/>
    <xf numFmtId="0" fontId="40" fillId="64" borderId="121" applyNumberFormat="0" applyAlignment="0" applyProtection="0"/>
    <xf numFmtId="0" fontId="40" fillId="64" borderId="121" applyNumberFormat="0" applyAlignment="0" applyProtection="0"/>
    <xf numFmtId="0" fontId="40" fillId="64" borderId="121" applyNumberFormat="0" applyAlignment="0" applyProtection="0"/>
    <xf numFmtId="0" fontId="1" fillId="0" borderId="0"/>
    <xf numFmtId="169" fontId="28" fillId="37" borderId="0"/>
  </cellStyleXfs>
  <cellXfs count="641">
    <xf numFmtId="0" fontId="0" fillId="0" borderId="0" xfId="0"/>
    <xf numFmtId="0" fontId="0" fillId="0" borderId="0" xfId="0" applyBorder="1"/>
    <xf numFmtId="0" fontId="4" fillId="0" borderId="0" xfId="0" applyFont="1"/>
    <xf numFmtId="0" fontId="0" fillId="0" borderId="0" xfId="0" applyFill="1"/>
    <xf numFmtId="0" fontId="0" fillId="0" borderId="0" xfId="0" applyAlignment="1">
      <alignment wrapText="1"/>
    </xf>
    <xf numFmtId="0" fontId="4" fillId="0" borderId="0" xfId="0" applyFont="1" applyFill="1"/>
    <xf numFmtId="167" fontId="0" fillId="0" borderId="0" xfId="0" applyNumberFormat="1"/>
    <xf numFmtId="167" fontId="3" fillId="0" borderId="0" xfId="0" applyNumberFormat="1" applyFont="1" applyFill="1" applyBorder="1" applyAlignment="1">
      <alignment horizontal="center"/>
    </xf>
    <xf numFmtId="167" fontId="0" fillId="0" borderId="0" xfId="0" applyNumberFormat="1" applyBorder="1" applyAlignment="1">
      <alignment horizontal="center"/>
    </xf>
    <xf numFmtId="167" fontId="5" fillId="0" borderId="0" xfId="0" applyNumberFormat="1" applyFont="1" applyBorder="1" applyAlignment="1">
      <alignment horizontal="center"/>
    </xf>
    <xf numFmtId="0" fontId="4" fillId="0" borderId="3" xfId="0" applyFont="1" applyBorder="1"/>
    <xf numFmtId="0" fontId="9" fillId="0" borderId="19" xfId="0" applyFont="1" applyBorder="1"/>
    <xf numFmtId="0" fontId="12" fillId="0" borderId="0" xfId="0" applyFont="1" applyBorder="1"/>
    <xf numFmtId="0" fontId="12" fillId="0" borderId="0" xfId="0" applyFont="1"/>
    <xf numFmtId="0" fontId="9" fillId="0" borderId="0" xfId="0" applyFont="1" applyBorder="1" applyAlignment="1">
      <alignment horizontal="right" wrapText="1"/>
    </xf>
    <xf numFmtId="0" fontId="9" fillId="0" borderId="22" xfId="0" applyFont="1" applyBorder="1" applyAlignment="1">
      <alignment vertical="center"/>
    </xf>
    <xf numFmtId="0" fontId="9" fillId="0" borderId="25" xfId="0" applyFont="1" applyBorder="1"/>
    <xf numFmtId="0" fontId="7" fillId="0" borderId="0" xfId="0" applyFont="1"/>
    <xf numFmtId="0" fontId="9" fillId="0" borderId="0" xfId="11" applyFont="1" applyFill="1" applyBorder="1" applyProtection="1"/>
    <xf numFmtId="0" fontId="4" fillId="0" borderId="0" xfId="0" applyFont="1" applyBorder="1"/>
    <xf numFmtId="0" fontId="9" fillId="0" borderId="0" xfId="0" applyFont="1"/>
    <xf numFmtId="0" fontId="9" fillId="0" borderId="0" xfId="0" applyFont="1" applyAlignment="1">
      <alignment horizontal="right"/>
    </xf>
    <xf numFmtId="0" fontId="9" fillId="0" borderId="0" xfId="11" applyFont="1" applyFill="1" applyBorder="1" applyAlignment="1" applyProtection="1"/>
    <xf numFmtId="0" fontId="4" fillId="0" borderId="7" xfId="0" applyFont="1" applyBorder="1"/>
    <xf numFmtId="0" fontId="4" fillId="0" borderId="0" xfId="0" applyFont="1" applyAlignment="1">
      <alignment wrapText="1"/>
    </xf>
    <xf numFmtId="0" fontId="12" fillId="0" borderId="0" xfId="0" applyFont="1" applyAlignment="1">
      <alignment wrapText="1"/>
    </xf>
    <xf numFmtId="0" fontId="12" fillId="0" borderId="0" xfId="0" applyFont="1" applyAlignment="1">
      <alignment horizontal="center"/>
    </xf>
    <xf numFmtId="0" fontId="10" fillId="0" borderId="0" xfId="11" applyFont="1" applyFill="1" applyBorder="1" applyAlignment="1" applyProtection="1"/>
    <xf numFmtId="0" fontId="9" fillId="0" borderId="8" xfId="0" applyFont="1" applyBorder="1" applyAlignment="1">
      <alignment wrapText="1"/>
    </xf>
    <xf numFmtId="0" fontId="9" fillId="0" borderId="24" xfId="0" applyFont="1" applyBorder="1" applyAlignment="1">
      <alignment wrapText="1"/>
    </xf>
    <xf numFmtId="0" fontId="7" fillId="0" borderId="0" xfId="0" applyFont="1" applyBorder="1"/>
    <xf numFmtId="0" fontId="10" fillId="0" borderId="0" xfId="0" applyFont="1" applyAlignment="1">
      <alignment horizontal="center"/>
    </xf>
    <xf numFmtId="0" fontId="7" fillId="0" borderId="3" xfId="0" applyFont="1" applyBorder="1" applyAlignment="1">
      <alignment vertical="center" wrapText="1"/>
    </xf>
    <xf numFmtId="0" fontId="15" fillId="0" borderId="3" xfId="0" applyFont="1" applyFill="1" applyBorder="1" applyAlignment="1">
      <alignment horizontal="center" vertical="center" wrapText="1"/>
    </xf>
    <xf numFmtId="0" fontId="16" fillId="0" borderId="3" xfId="0" applyFont="1" applyFill="1" applyBorder="1" applyAlignment="1">
      <alignment horizontal="left" vertical="center" wrapText="1"/>
    </xf>
    <xf numFmtId="0" fontId="9" fillId="2" borderId="3" xfId="0" applyFont="1" applyFill="1" applyBorder="1" applyAlignment="1">
      <alignment vertical="center"/>
    </xf>
    <xf numFmtId="0" fontId="9" fillId="0" borderId="0" xfId="0" applyFont="1" applyFill="1" applyBorder="1" applyProtection="1"/>
    <xf numFmtId="10" fontId="9" fillId="0" borderId="0" xfId="6" applyNumberFormat="1" applyFont="1" applyFill="1" applyBorder="1" applyProtection="1">
      <protection locked="0"/>
    </xf>
    <xf numFmtId="0" fontId="9" fillId="0" borderId="0" xfId="0" applyFont="1" applyFill="1" applyBorder="1" applyProtection="1">
      <protection locked="0"/>
    </xf>
    <xf numFmtId="0" fontId="10" fillId="0" borderId="19" xfId="0" applyFont="1" applyFill="1" applyBorder="1" applyAlignment="1" applyProtection="1">
      <alignment horizontal="center" vertical="center"/>
    </xf>
    <xf numFmtId="0" fontId="9" fillId="0" borderId="20" xfId="0" applyFont="1" applyFill="1" applyBorder="1" applyProtection="1"/>
    <xf numFmtId="0" fontId="9" fillId="0" borderId="22" xfId="0" applyFont="1" applyFill="1" applyBorder="1" applyAlignment="1" applyProtection="1">
      <alignment horizontal="left" indent="1"/>
    </xf>
    <xf numFmtId="0" fontId="10" fillId="0" borderId="8" xfId="0" applyFont="1" applyFill="1" applyBorder="1" applyAlignment="1" applyProtection="1">
      <alignment horizontal="center"/>
    </xf>
    <xf numFmtId="0" fontId="9" fillId="0" borderId="8" xfId="0" applyFont="1" applyFill="1" applyBorder="1" applyAlignment="1" applyProtection="1">
      <alignment horizontal="left" indent="1"/>
    </xf>
    <xf numFmtId="0" fontId="9" fillId="0" borderId="8" xfId="0" applyFont="1" applyFill="1" applyBorder="1" applyAlignment="1" applyProtection="1">
      <alignment horizontal="left" indent="2"/>
    </xf>
    <xf numFmtId="0" fontId="10" fillId="0" borderId="8" xfId="0" applyFont="1" applyFill="1" applyBorder="1" applyAlignment="1" applyProtection="1"/>
    <xf numFmtId="0" fontId="9" fillId="0" borderId="25" xfId="0" applyFont="1" applyFill="1" applyBorder="1" applyAlignment="1" applyProtection="1">
      <alignment horizontal="left" indent="1"/>
    </xf>
    <xf numFmtId="0" fontId="10" fillId="0" borderId="28" xfId="0" applyFont="1" applyFill="1" applyBorder="1" applyAlignment="1" applyProtection="1"/>
    <xf numFmtId="0" fontId="20" fillId="0" borderId="0" xfId="0" applyFont="1" applyAlignment="1">
      <alignment vertical="center"/>
    </xf>
    <xf numFmtId="0" fontId="9" fillId="0" borderId="0" xfId="0" applyFont="1" applyFill="1" applyBorder="1"/>
    <xf numFmtId="0" fontId="21" fillId="0" borderId="3" xfId="0" applyFont="1" applyFill="1" applyBorder="1" applyAlignment="1">
      <alignment horizontal="left" vertical="center"/>
    </xf>
    <xf numFmtId="0" fontId="21" fillId="0" borderId="3" xfId="0" applyFont="1" applyFill="1" applyBorder="1" applyAlignment="1">
      <alignment horizontal="left" indent="1"/>
    </xf>
    <xf numFmtId="0" fontId="22" fillId="0" borderId="3" xfId="0" applyFont="1" applyFill="1" applyBorder="1" applyAlignment="1">
      <alignment horizontal="center"/>
    </xf>
    <xf numFmtId="38" fontId="21" fillId="0" borderId="3" xfId="0" applyNumberFormat="1" applyFont="1" applyFill="1" applyBorder="1" applyAlignment="1" applyProtection="1">
      <alignment horizontal="right"/>
      <protection locked="0"/>
    </xf>
    <xf numFmtId="0" fontId="21" fillId="0" borderId="3" xfId="0" applyFont="1" applyFill="1" applyBorder="1" applyAlignment="1">
      <alignment horizontal="left" wrapText="1" indent="1"/>
    </xf>
    <xf numFmtId="0" fontId="21" fillId="0" borderId="3" xfId="0" applyFont="1" applyFill="1" applyBorder="1" applyAlignment="1">
      <alignment horizontal="left" wrapText="1" indent="2"/>
    </xf>
    <xf numFmtId="0" fontId="22" fillId="0" borderId="3" xfId="0" applyFont="1" applyFill="1" applyBorder="1" applyAlignment="1"/>
    <xf numFmtId="0" fontId="22" fillId="0" borderId="3" xfId="0" applyFont="1" applyFill="1" applyBorder="1" applyAlignment="1">
      <alignment horizontal="left"/>
    </xf>
    <xf numFmtId="0" fontId="22" fillId="0" borderId="3" xfId="0" applyFont="1" applyFill="1" applyBorder="1" applyAlignment="1">
      <alignment horizontal="left" indent="1"/>
    </xf>
    <xf numFmtId="0" fontId="22" fillId="0" borderId="3" xfId="0" applyFont="1" applyFill="1" applyBorder="1" applyAlignment="1">
      <alignment horizontal="center" vertical="center" wrapText="1"/>
    </xf>
    <xf numFmtId="0" fontId="6" fillId="0" borderId="0" xfId="0" applyFont="1" applyAlignment="1">
      <alignment horizontal="center"/>
    </xf>
    <xf numFmtId="0" fontId="10" fillId="0" borderId="0" xfId="0" applyFont="1" applyFill="1" applyBorder="1" applyAlignment="1">
      <alignment horizontal="center" wrapText="1"/>
    </xf>
    <xf numFmtId="0" fontId="9" fillId="0" borderId="24" xfId="0" applyFont="1" applyBorder="1" applyAlignment="1"/>
    <xf numFmtId="0" fontId="13" fillId="0" borderId="8" xfId="0" applyFont="1" applyBorder="1" applyAlignment="1">
      <alignment wrapText="1"/>
    </xf>
    <xf numFmtId="0" fontId="4" fillId="0" borderId="24" xfId="0" applyFont="1" applyBorder="1" applyAlignment="1"/>
    <xf numFmtId="0" fontId="13" fillId="0" borderId="28" xfId="0" applyFont="1" applyBorder="1" applyAlignment="1">
      <alignment wrapText="1"/>
    </xf>
    <xf numFmtId="0" fontId="25" fillId="0" borderId="0" xfId="0" applyFont="1" applyAlignment="1">
      <alignment horizontal="center" vertical="center"/>
    </xf>
    <xf numFmtId="0" fontId="25" fillId="0" borderId="0" xfId="0" applyFont="1" applyAlignment="1">
      <alignment vertical="center"/>
    </xf>
    <xf numFmtId="0" fontId="4" fillId="0" borderId="0" xfId="0" applyFont="1" applyAlignment="1">
      <alignment vertical="center"/>
    </xf>
    <xf numFmtId="0" fontId="4" fillId="0" borderId="0" xfId="0" applyFont="1" applyAlignment="1">
      <alignment horizontal="center" vertical="center"/>
    </xf>
    <xf numFmtId="0" fontId="25" fillId="0" borderId="0" xfId="0" applyFont="1"/>
    <xf numFmtId="0" fontId="9" fillId="0" borderId="1" xfId="0" applyFont="1" applyBorder="1"/>
    <xf numFmtId="0" fontId="10" fillId="0" borderId="0" xfId="0" applyFont="1" applyFill="1" applyBorder="1" applyAlignment="1" applyProtection="1">
      <alignment horizontal="center" vertical="center"/>
    </xf>
    <xf numFmtId="0" fontId="4" fillId="0" borderId="0" xfId="0" applyFont="1" applyBorder="1" applyAlignment="1">
      <alignment horizontal="center" vertical="center" wrapText="1"/>
    </xf>
    <xf numFmtId="0" fontId="7" fillId="3" borderId="3" xfId="13" applyFont="1" applyFill="1" applyBorder="1" applyAlignment="1" applyProtection="1">
      <alignment vertical="center" wrapText="1"/>
      <protection locked="0"/>
    </xf>
    <xf numFmtId="0" fontId="7" fillId="3" borderId="3" xfId="13" applyFont="1" applyFill="1" applyBorder="1" applyAlignment="1" applyProtection="1">
      <alignment horizontal="left" vertical="center" wrapText="1"/>
      <protection locked="0"/>
    </xf>
    <xf numFmtId="0" fontId="7" fillId="3" borderId="3" xfId="9" applyFont="1" applyFill="1" applyBorder="1" applyAlignment="1" applyProtection="1">
      <alignment horizontal="left" vertical="center" wrapText="1"/>
      <protection locked="0"/>
    </xf>
    <xf numFmtId="0" fontId="7" fillId="0" borderId="3" xfId="13" applyFont="1" applyBorder="1" applyAlignment="1" applyProtection="1">
      <alignment horizontal="left" vertical="center" wrapText="1"/>
      <protection locked="0"/>
    </xf>
    <xf numFmtId="0" fontId="7" fillId="0" borderId="3" xfId="13" applyFont="1" applyFill="1" applyBorder="1" applyAlignment="1" applyProtection="1">
      <alignment horizontal="left" vertical="center" wrapText="1"/>
      <protection locked="0"/>
    </xf>
    <xf numFmtId="0" fontId="15" fillId="3" borderId="3" xfId="13" applyFont="1" applyFill="1" applyBorder="1" applyAlignment="1" applyProtection="1">
      <alignment vertical="center" wrapText="1"/>
      <protection locked="0"/>
    </xf>
    <xf numFmtId="0" fontId="7" fillId="3" borderId="7" xfId="13" applyFont="1" applyFill="1" applyBorder="1" applyAlignment="1" applyProtection="1">
      <alignment vertical="center" wrapText="1"/>
      <protection locked="0"/>
    </xf>
    <xf numFmtId="0" fontId="7" fillId="3" borderId="2" xfId="13" applyFont="1" applyFill="1" applyBorder="1" applyAlignment="1" applyProtection="1">
      <alignment vertical="center" wrapText="1"/>
      <protection locked="0"/>
    </xf>
    <xf numFmtId="0" fontId="7" fillId="3" borderId="7" xfId="13" applyFont="1" applyFill="1" applyBorder="1" applyAlignment="1" applyProtection="1">
      <alignment horizontal="left" vertical="center" wrapText="1"/>
      <protection locked="0"/>
    </xf>
    <xf numFmtId="0" fontId="6" fillId="36" borderId="3" xfId="0" applyFont="1" applyFill="1" applyBorder="1" applyAlignment="1">
      <alignment horizontal="left" vertical="top" wrapText="1"/>
    </xf>
    <xf numFmtId="1" fontId="15" fillId="36" borderId="3" xfId="2" applyNumberFormat="1" applyFont="1" applyFill="1" applyBorder="1" applyAlignment="1" applyProtection="1">
      <alignment horizontal="left" vertical="top" wrapText="1"/>
    </xf>
    <xf numFmtId="0" fontId="15" fillId="36" borderId="3" xfId="13" applyFont="1" applyFill="1" applyBorder="1" applyAlignment="1" applyProtection="1">
      <alignment vertical="center" wrapText="1"/>
      <protection locked="0"/>
    </xf>
    <xf numFmtId="0" fontId="25" fillId="0" borderId="36" xfId="0" applyFont="1" applyBorder="1" applyAlignment="1">
      <alignment wrapText="1"/>
    </xf>
    <xf numFmtId="0" fontId="25" fillId="0" borderId="12" xfId="0" applyFont="1" applyBorder="1" applyAlignment="1">
      <alignment wrapText="1"/>
    </xf>
    <xf numFmtId="0" fontId="20" fillId="0" borderId="12" xfId="0" applyFont="1" applyBorder="1" applyAlignment="1">
      <alignment wrapText="1"/>
    </xf>
    <xf numFmtId="0" fontId="20" fillId="0" borderId="12" xfId="0" applyFont="1" applyBorder="1" applyAlignment="1">
      <alignment horizontal="right" wrapText="1"/>
    </xf>
    <xf numFmtId="0" fontId="25" fillId="0" borderId="13" xfId="0" applyFont="1" applyBorder="1" applyAlignment="1">
      <alignment wrapText="1"/>
    </xf>
    <xf numFmtId="0" fontId="20" fillId="0" borderId="13" xfId="0" applyFont="1" applyBorder="1" applyAlignment="1">
      <alignment horizontal="right" wrapText="1"/>
    </xf>
    <xf numFmtId="0" fontId="24" fillId="36" borderId="16" xfId="0" applyFont="1" applyFill="1" applyBorder="1" applyAlignment="1">
      <alignment wrapText="1"/>
    </xf>
    <xf numFmtId="0" fontId="4" fillId="0" borderId="22" xfId="0" applyFont="1" applyBorder="1"/>
    <xf numFmtId="0" fontId="25" fillId="0" borderId="3" xfId="0" applyFont="1" applyBorder="1"/>
    <xf numFmtId="0" fontId="24" fillId="0" borderId="0" xfId="0" applyFont="1"/>
    <xf numFmtId="0" fontId="7" fillId="0" borderId="3" xfId="13" applyFont="1" applyBorder="1" applyAlignment="1" applyProtection="1">
      <alignment horizontal="center" vertical="center" wrapText="1"/>
      <protection locked="0"/>
    </xf>
    <xf numFmtId="0" fontId="4" fillId="0" borderId="0" xfId="0" applyFont="1" applyBorder="1" applyAlignment="1">
      <alignment vertical="center"/>
    </xf>
    <xf numFmtId="0" fontId="4" fillId="0" borderId="0" xfId="0" applyFont="1" applyBorder="1" applyAlignment="1">
      <alignment vertical="center" wrapText="1"/>
    </xf>
    <xf numFmtId="164" fontId="7" fillId="3" borderId="3" xfId="1" applyNumberFormat="1" applyFont="1" applyFill="1" applyBorder="1" applyAlignment="1" applyProtection="1">
      <alignment horizontal="center" vertical="center" wrapText="1"/>
      <protection locked="0"/>
    </xf>
    <xf numFmtId="164" fontId="7" fillId="3" borderId="22" xfId="1" applyNumberFormat="1" applyFont="1" applyFill="1" applyBorder="1" applyAlignment="1" applyProtection="1">
      <alignment horizontal="center" vertical="center" wrapText="1"/>
      <protection locked="0"/>
    </xf>
    <xf numFmtId="164" fontId="7" fillId="3" borderId="23" xfId="1" applyNumberFormat="1" applyFont="1" applyFill="1" applyBorder="1" applyAlignment="1" applyProtection="1">
      <alignment horizontal="center" vertical="center" wrapText="1"/>
      <protection locked="0"/>
    </xf>
    <xf numFmtId="0" fontId="4" fillId="0" borderId="19" xfId="0" applyFont="1" applyBorder="1"/>
    <xf numFmtId="0" fontId="4" fillId="0" borderId="21" xfId="0" applyFont="1" applyBorder="1"/>
    <xf numFmtId="0" fontId="7" fillId="3" borderId="25" xfId="9" applyFont="1" applyFill="1" applyBorder="1" applyAlignment="1" applyProtection="1">
      <alignment horizontal="left" vertical="center"/>
      <protection locked="0"/>
    </xf>
    <xf numFmtId="0" fontId="15" fillId="3" borderId="27" xfId="16" applyFont="1" applyFill="1" applyBorder="1" applyAlignment="1" applyProtection="1">
      <protection locked="0"/>
    </xf>
    <xf numFmtId="0" fontId="4" fillId="0" borderId="0" xfId="0" applyFont="1" applyFill="1" applyBorder="1" applyAlignment="1">
      <alignment wrapText="1"/>
    </xf>
    <xf numFmtId="0" fontId="9" fillId="3" borderId="3" xfId="5" applyFont="1" applyFill="1" applyBorder="1" applyProtection="1">
      <protection locked="0"/>
    </xf>
    <xf numFmtId="0" fontId="9" fillId="0" borderId="3" xfId="13" applyFont="1" applyFill="1" applyBorder="1" applyAlignment="1" applyProtection="1">
      <alignment horizontal="center" vertical="center" wrapText="1"/>
      <protection locked="0"/>
    </xf>
    <xf numFmtId="0" fontId="9" fillId="3" borderId="3" xfId="13" applyFont="1" applyFill="1" applyBorder="1" applyAlignment="1" applyProtection="1">
      <alignment horizontal="center" vertical="center" wrapText="1"/>
      <protection locked="0"/>
    </xf>
    <xf numFmtId="3" fontId="9" fillId="3" borderId="3" xfId="1" applyNumberFormat="1" applyFont="1" applyFill="1" applyBorder="1" applyAlignment="1" applyProtection="1">
      <alignment horizontal="center" vertical="center" wrapText="1"/>
      <protection locked="0"/>
    </xf>
    <xf numFmtId="9" fontId="9" fillId="3" borderId="3" xfId="15" applyNumberFormat="1" applyFont="1" applyFill="1" applyBorder="1" applyAlignment="1" applyProtection="1">
      <alignment horizontal="center" vertical="center"/>
      <protection locked="0"/>
    </xf>
    <xf numFmtId="0" fontId="10" fillId="3" borderId="3" xfId="13" applyFont="1" applyFill="1" applyBorder="1" applyAlignment="1" applyProtection="1">
      <alignment wrapText="1"/>
      <protection locked="0"/>
    </xf>
    <xf numFmtId="0" fontId="9" fillId="3" borderId="3" xfId="13" applyFont="1" applyFill="1" applyBorder="1" applyAlignment="1" applyProtection="1">
      <alignment horizontal="left" vertical="center" wrapText="1"/>
      <protection locked="0"/>
    </xf>
    <xf numFmtId="165" fontId="9" fillId="3" borderId="3" xfId="8" applyNumberFormat="1" applyFont="1" applyFill="1" applyBorder="1" applyAlignment="1" applyProtection="1">
      <alignment horizontal="right" wrapText="1"/>
      <protection locked="0"/>
    </xf>
    <xf numFmtId="0" fontId="9" fillId="0" borderId="3" xfId="13" applyFont="1" applyFill="1" applyBorder="1" applyAlignment="1" applyProtection="1">
      <alignment horizontal="left" vertical="center" wrapText="1"/>
      <protection locked="0"/>
    </xf>
    <xf numFmtId="165" fontId="9" fillId="4" borderId="3" xfId="8" applyNumberFormat="1" applyFont="1" applyFill="1" applyBorder="1" applyAlignment="1" applyProtection="1">
      <alignment horizontal="right" wrapText="1"/>
      <protection locked="0"/>
    </xf>
    <xf numFmtId="0" fontId="10" fillId="0" borderId="3" xfId="13" applyFont="1" applyFill="1" applyBorder="1" applyAlignment="1" applyProtection="1">
      <alignment wrapText="1"/>
      <protection locked="0"/>
    </xf>
    <xf numFmtId="0" fontId="4" fillId="0" borderId="20" xfId="0" applyFont="1" applyBorder="1" applyAlignment="1">
      <alignment horizontal="center" vertical="center"/>
    </xf>
    <xf numFmtId="0" fontId="4" fillId="0" borderId="21" xfId="0" applyFont="1" applyBorder="1" applyAlignment="1">
      <alignment horizontal="center" vertical="center"/>
    </xf>
    <xf numFmtId="0" fontId="4" fillId="0" borderId="22" xfId="0" applyFont="1" applyBorder="1" applyAlignment="1">
      <alignment horizontal="center" vertical="center"/>
    </xf>
    <xf numFmtId="0" fontId="7" fillId="0" borderId="0" xfId="11" applyFont="1" applyFill="1" applyBorder="1" applyAlignment="1" applyProtection="1">
      <alignment vertical="center"/>
    </xf>
    <xf numFmtId="0" fontId="4" fillId="0" borderId="22" xfId="0" applyFont="1" applyBorder="1" applyAlignment="1">
      <alignment vertical="center"/>
    </xf>
    <xf numFmtId="0" fontId="9" fillId="0" borderId="22" xfId="0" applyFont="1" applyBorder="1" applyAlignment="1">
      <alignment horizontal="right" vertical="center" wrapText="1"/>
    </xf>
    <xf numFmtId="0" fontId="9" fillId="0" borderId="22" xfId="0" applyFont="1" applyFill="1" applyBorder="1" applyAlignment="1">
      <alignment horizontal="center" vertical="center" wrapText="1"/>
    </xf>
    <xf numFmtId="0" fontId="9" fillId="0" borderId="22" xfId="0" applyFont="1" applyFill="1" applyBorder="1" applyAlignment="1">
      <alignment horizontal="right" vertical="center" wrapText="1"/>
    </xf>
    <xf numFmtId="0" fontId="9" fillId="2" borderId="22" xfId="0" applyFont="1" applyFill="1" applyBorder="1" applyAlignment="1">
      <alignment horizontal="right" vertical="center"/>
    </xf>
    <xf numFmtId="0" fontId="9" fillId="2" borderId="25" xfId="0" applyFont="1" applyFill="1" applyBorder="1" applyAlignment="1">
      <alignment horizontal="right" vertical="center"/>
    </xf>
    <xf numFmtId="0" fontId="21" fillId="0" borderId="19" xfId="0" applyFont="1" applyFill="1" applyBorder="1" applyAlignment="1">
      <alignment horizontal="left" vertical="center" indent="1"/>
    </xf>
    <xf numFmtId="0" fontId="21" fillId="0" borderId="20" xfId="0" applyFont="1" applyFill="1" applyBorder="1" applyAlignment="1">
      <alignment horizontal="left" vertical="center"/>
    </xf>
    <xf numFmtId="0" fontId="21" fillId="0" borderId="22" xfId="0" applyFont="1" applyFill="1" applyBorder="1" applyAlignment="1">
      <alignment horizontal="left" vertical="center" indent="1"/>
    </xf>
    <xf numFmtId="0" fontId="21" fillId="0" borderId="22" xfId="0" applyFont="1" applyFill="1" applyBorder="1" applyAlignment="1">
      <alignment horizontal="left" indent="1"/>
    </xf>
    <xf numFmtId="38" fontId="21" fillId="0" borderId="23" xfId="0" applyNumberFormat="1" applyFont="1" applyFill="1" applyBorder="1" applyAlignment="1" applyProtection="1">
      <alignment horizontal="right"/>
      <protection locked="0"/>
    </xf>
    <xf numFmtId="0" fontId="21" fillId="0" borderId="25" xfId="0" applyFont="1" applyFill="1" applyBorder="1" applyAlignment="1">
      <alignment horizontal="left" vertical="center" indent="1"/>
    </xf>
    <xf numFmtId="0" fontId="22" fillId="0" borderId="26" xfId="0" applyFont="1" applyFill="1" applyBorder="1" applyAlignment="1"/>
    <xf numFmtId="0" fontId="4" fillId="0" borderId="60" xfId="0" applyFont="1" applyBorder="1"/>
    <xf numFmtId="0" fontId="23" fillId="0" borderId="25" xfId="0" applyFont="1" applyBorder="1" applyAlignment="1">
      <alignment horizontal="center" vertical="center" wrapText="1"/>
    </xf>
    <xf numFmtId="0" fontId="23" fillId="0" borderId="26" xfId="0" applyFont="1" applyBorder="1" applyAlignment="1">
      <alignment vertical="center" wrapText="1"/>
    </xf>
    <xf numFmtId="0" fontId="4" fillId="0" borderId="61" xfId="0" applyFont="1" applyBorder="1"/>
    <xf numFmtId="0" fontId="7" fillId="0" borderId="19" xfId="9" applyFont="1" applyFill="1" applyBorder="1" applyAlignment="1" applyProtection="1">
      <alignment horizontal="center" vertical="center"/>
      <protection locked="0"/>
    </xf>
    <xf numFmtId="0" fontId="15" fillId="3" borderId="5" xfId="9" applyFont="1" applyFill="1" applyBorder="1" applyAlignment="1" applyProtection="1">
      <alignment horizontal="center" vertical="center" wrapText="1"/>
      <protection locked="0"/>
    </xf>
    <xf numFmtId="164" fontId="7" fillId="3" borderId="21" xfId="2" applyNumberFormat="1" applyFont="1" applyFill="1" applyBorder="1" applyAlignment="1" applyProtection="1">
      <alignment horizontal="center" vertical="center"/>
      <protection locked="0"/>
    </xf>
    <xf numFmtId="0" fontId="7" fillId="0" borderId="22" xfId="9" applyFont="1" applyFill="1" applyBorder="1" applyAlignment="1" applyProtection="1">
      <alignment horizontal="center" vertical="center"/>
      <protection locked="0"/>
    </xf>
    <xf numFmtId="0" fontId="7" fillId="0" borderId="0" xfId="13" applyFont="1" applyBorder="1" applyAlignment="1" applyProtection="1">
      <alignment wrapText="1"/>
      <protection locked="0"/>
    </xf>
    <xf numFmtId="0" fontId="7" fillId="0" borderId="22" xfId="9" applyFont="1" applyFill="1" applyBorder="1" applyAlignment="1" applyProtection="1">
      <alignment horizontal="center" vertical="center" wrapText="1"/>
      <protection locked="0"/>
    </xf>
    <xf numFmtId="0" fontId="7" fillId="0" borderId="25" xfId="9" applyFont="1" applyFill="1" applyBorder="1" applyAlignment="1" applyProtection="1">
      <alignment horizontal="center" vertical="center" wrapText="1"/>
      <protection locked="0"/>
    </xf>
    <xf numFmtId="0" fontId="15" fillId="36" borderId="26" xfId="13" applyFont="1" applyFill="1" applyBorder="1" applyAlignment="1" applyProtection="1">
      <alignment vertical="center" wrapText="1"/>
      <protection locked="0"/>
    </xf>
    <xf numFmtId="0" fontId="25" fillId="0" borderId="22" xfId="0" applyFont="1" applyBorder="1" applyAlignment="1">
      <alignment horizontal="center"/>
    </xf>
    <xf numFmtId="167" fontId="25" fillId="0" borderId="69" xfId="0" applyNumberFormat="1" applyFont="1" applyBorder="1" applyAlignment="1">
      <alignment horizontal="center"/>
    </xf>
    <xf numFmtId="167" fontId="25" fillId="0" borderId="67" xfId="0" applyNumberFormat="1" applyFont="1" applyBorder="1" applyAlignment="1">
      <alignment horizontal="center"/>
    </xf>
    <xf numFmtId="167" fontId="20" fillId="0" borderId="67" xfId="0" applyNumberFormat="1" applyFont="1" applyBorder="1" applyAlignment="1">
      <alignment horizontal="center"/>
    </xf>
    <xf numFmtId="167" fontId="25" fillId="0" borderId="70" xfId="0" applyNumberFormat="1" applyFont="1" applyBorder="1" applyAlignment="1">
      <alignment horizontal="center"/>
    </xf>
    <xf numFmtId="167" fontId="24" fillId="36" borderId="62" xfId="0" applyNumberFormat="1" applyFont="1" applyFill="1" applyBorder="1" applyAlignment="1">
      <alignment horizontal="center"/>
    </xf>
    <xf numFmtId="167" fontId="25" fillId="0" borderId="66" xfId="0" applyNumberFormat="1" applyFont="1" applyBorder="1" applyAlignment="1">
      <alignment horizontal="center"/>
    </xf>
    <xf numFmtId="0" fontId="25" fillId="0" borderId="25" xfId="0" applyFont="1" applyBorder="1" applyAlignment="1">
      <alignment horizontal="center"/>
    </xf>
    <xf numFmtId="0" fontId="24" fillId="36" borderId="63" xfId="0" applyFont="1" applyFill="1" applyBorder="1" applyAlignment="1">
      <alignment wrapText="1"/>
    </xf>
    <xf numFmtId="167" fontId="24" fillId="36" borderId="65" xfId="0" applyNumberFormat="1" applyFont="1" applyFill="1" applyBorder="1" applyAlignment="1">
      <alignment horizontal="center"/>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68" xfId="0" applyFont="1" applyFill="1" applyBorder="1" applyAlignment="1">
      <alignment horizontal="center" vertical="center" wrapText="1"/>
    </xf>
    <xf numFmtId="0" fontId="0" fillId="0" borderId="0" xfId="0" applyFont="1" applyFill="1"/>
    <xf numFmtId="0" fontId="4" fillId="0" borderId="71" xfId="0" applyFont="1" applyBorder="1"/>
    <xf numFmtId="0" fontId="4" fillId="0" borderId="20" xfId="0" applyFont="1" applyBorder="1"/>
    <xf numFmtId="0" fontId="4" fillId="0" borderId="25" xfId="0" applyFont="1" applyBorder="1"/>
    <xf numFmtId="0" fontId="7" fillId="3" borderId="23" xfId="13" applyFont="1" applyFill="1" applyBorder="1" applyAlignment="1" applyProtection="1">
      <alignment horizontal="left" vertical="center"/>
      <protection locked="0"/>
    </xf>
    <xf numFmtId="0" fontId="12" fillId="0" borderId="0" xfId="0" applyFont="1" applyAlignment="1"/>
    <xf numFmtId="0" fontId="7" fillId="3" borderId="22" xfId="5" applyFont="1" applyFill="1" applyBorder="1" applyAlignment="1" applyProtection="1">
      <alignment horizontal="right" vertical="center"/>
      <protection locked="0"/>
    </xf>
    <xf numFmtId="0" fontId="15" fillId="3" borderId="26" xfId="16" applyFont="1" applyFill="1" applyBorder="1" applyAlignment="1" applyProtection="1">
      <protection locked="0"/>
    </xf>
    <xf numFmtId="0" fontId="4" fillId="0" borderId="20" xfId="0" applyFont="1" applyBorder="1" applyAlignment="1">
      <alignment wrapText="1"/>
    </xf>
    <xf numFmtId="0" fontId="4" fillId="0" borderId="21" xfId="0" applyFont="1" applyBorder="1" applyAlignment="1">
      <alignment wrapText="1"/>
    </xf>
    <xf numFmtId="0" fontId="6" fillId="0" borderId="26" xfId="0" applyFont="1" applyBorder="1"/>
    <xf numFmtId="0" fontId="9" fillId="3" borderId="22" xfId="5" applyFont="1" applyFill="1" applyBorder="1" applyAlignment="1" applyProtection="1">
      <alignment horizontal="left" vertical="center"/>
      <protection locked="0"/>
    </xf>
    <xf numFmtId="0" fontId="9" fillId="3" borderId="23" xfId="13" applyFont="1" applyFill="1" applyBorder="1" applyAlignment="1" applyProtection="1">
      <alignment horizontal="center" vertical="center" wrapText="1"/>
      <protection locked="0"/>
    </xf>
    <xf numFmtId="0" fontId="9" fillId="3" borderId="22" xfId="5" applyFont="1" applyFill="1" applyBorder="1" applyAlignment="1" applyProtection="1">
      <alignment horizontal="right" vertical="center"/>
      <protection locked="0"/>
    </xf>
    <xf numFmtId="3" fontId="9" fillId="36" borderId="23" xfId="5" applyNumberFormat="1" applyFont="1" applyFill="1" applyBorder="1" applyProtection="1">
      <protection locked="0"/>
    </xf>
    <xf numFmtId="0" fontId="9" fillId="3" borderId="25" xfId="9" applyFont="1" applyFill="1" applyBorder="1" applyAlignment="1" applyProtection="1">
      <alignment horizontal="right" vertical="center"/>
      <protection locked="0"/>
    </xf>
    <xf numFmtId="0" fontId="10" fillId="3" borderId="26" xfId="16" applyFont="1" applyFill="1" applyBorder="1" applyAlignment="1" applyProtection="1">
      <protection locked="0"/>
    </xf>
    <xf numFmtId="3" fontId="10" fillId="36" borderId="26" xfId="16" applyNumberFormat="1" applyFont="1" applyFill="1" applyBorder="1" applyAlignment="1" applyProtection="1">
      <protection locked="0"/>
    </xf>
    <xf numFmtId="164" fontId="10" fillId="36" borderId="27" xfId="1" applyNumberFormat="1" applyFont="1" applyFill="1" applyBorder="1" applyAlignment="1" applyProtection="1">
      <protection locked="0"/>
    </xf>
    <xf numFmtId="0" fontId="4" fillId="0" borderId="60" xfId="0" applyFont="1" applyBorder="1" applyAlignment="1">
      <alignment horizontal="center"/>
    </xf>
    <xf numFmtId="0" fontId="4" fillId="0" borderId="61" xfId="0" applyFont="1" applyBorder="1" applyAlignment="1">
      <alignment horizontal="center"/>
    </xf>
    <xf numFmtId="0" fontId="4" fillId="0" borderId="20" xfId="0" applyFont="1" applyBorder="1" applyAlignment="1">
      <alignment horizontal="center"/>
    </xf>
    <xf numFmtId="0" fontId="4" fillId="0" borderId="21" xfId="0" applyFont="1" applyBorder="1" applyAlignment="1">
      <alignment horizontal="center"/>
    </xf>
    <xf numFmtId="0" fontId="7" fillId="3" borderId="3" xfId="13" applyFont="1" applyFill="1" applyBorder="1" applyAlignment="1" applyProtection="1">
      <alignment horizontal="left" vertical="center"/>
      <protection locked="0"/>
    </xf>
    <xf numFmtId="0" fontId="7" fillId="3" borderId="3" xfId="13" applyFont="1" applyFill="1" applyBorder="1" applyAlignment="1" applyProtection="1">
      <alignment horizontal="left" vertical="center" wrapText="1" indent="3"/>
      <protection locked="0"/>
    </xf>
    <xf numFmtId="0" fontId="4" fillId="0" borderId="23" xfId="0" applyFont="1" applyBorder="1" applyAlignment="1">
      <alignment horizontal="center" vertical="center"/>
    </xf>
    <xf numFmtId="0" fontId="0" fillId="0" borderId="0" xfId="0" applyAlignment="1"/>
    <xf numFmtId="0" fontId="1" fillId="0" borderId="0" xfId="0" applyFont="1"/>
    <xf numFmtId="0" fontId="9" fillId="3" borderId="3" xfId="20960" applyFont="1" applyFill="1" applyBorder="1" applyAlignment="1" applyProtection="1">
      <alignment horizontal="left" wrapText="1" indent="1"/>
    </xf>
    <xf numFmtId="0" fontId="9" fillId="0" borderId="3" xfId="20960" applyFont="1" applyFill="1" applyBorder="1" applyAlignment="1" applyProtection="1">
      <alignment horizontal="left" wrapText="1" indent="1"/>
    </xf>
    <xf numFmtId="0" fontId="104" fillId="0" borderId="3" xfId="20960" applyFont="1" applyFill="1" applyBorder="1" applyAlignment="1" applyProtection="1">
      <alignment horizontal="center" vertical="center"/>
    </xf>
    <xf numFmtId="0" fontId="105" fillId="0" borderId="0" xfId="0" applyFont="1" applyBorder="1" applyAlignment="1">
      <alignment wrapText="1"/>
    </xf>
    <xf numFmtId="0" fontId="9" fillId="0" borderId="2" xfId="20960" applyFont="1" applyFill="1" applyBorder="1" applyAlignment="1" applyProtection="1">
      <alignment horizontal="left" wrapText="1" indent="1"/>
    </xf>
    <xf numFmtId="0" fontId="15" fillId="0" borderId="20" xfId="11" applyFont="1" applyFill="1" applyBorder="1" applyAlignment="1" applyProtection="1">
      <alignment horizontal="center" vertical="center"/>
    </xf>
    <xf numFmtId="0" fontId="9" fillId="0" borderId="0" xfId="11" applyFont="1" applyFill="1" applyBorder="1" applyAlignment="1" applyProtection="1">
      <alignment horizontal="left"/>
    </xf>
    <xf numFmtId="0" fontId="19" fillId="0" borderId="0" xfId="11" applyFont="1" applyFill="1" applyBorder="1" applyAlignment="1" applyProtection="1">
      <alignment horizontal="right"/>
    </xf>
    <xf numFmtId="0" fontId="0" fillId="0" borderId="19" xfId="0" applyBorder="1" applyAlignment="1">
      <alignment horizontal="center" vertical="center"/>
    </xf>
    <xf numFmtId="0" fontId="6" fillId="36" borderId="31" xfId="0" applyFont="1" applyFill="1" applyBorder="1" applyAlignment="1">
      <alignment wrapText="1"/>
    </xf>
    <xf numFmtId="0" fontId="4" fillId="0" borderId="9" xfId="0" applyFont="1" applyFill="1" applyBorder="1" applyAlignment="1">
      <alignment vertical="center" wrapText="1"/>
    </xf>
    <xf numFmtId="0" fontId="6" fillId="36" borderId="9" xfId="0" applyFont="1" applyFill="1" applyBorder="1" applyAlignment="1">
      <alignment wrapText="1"/>
    </xf>
    <xf numFmtId="0" fontId="6" fillId="36" borderId="76" xfId="0" applyFont="1" applyFill="1" applyBorder="1" applyAlignment="1">
      <alignment wrapText="1"/>
    </xf>
    <xf numFmtId="0" fontId="15" fillId="0" borderId="0" xfId="11" applyFont="1" applyFill="1" applyBorder="1" applyAlignment="1" applyProtection="1">
      <alignment horizontal="center" vertical="center" wrapText="1"/>
    </xf>
    <xf numFmtId="0" fontId="4" fillId="0" borderId="22" xfId="0" applyFont="1" applyBorder="1" applyAlignment="1">
      <alignment horizontal="center" vertical="center" wrapText="1"/>
    </xf>
    <xf numFmtId="0" fontId="4" fillId="0" borderId="9" xfId="0" applyFont="1" applyFill="1" applyBorder="1" applyAlignment="1"/>
    <xf numFmtId="0" fontId="4" fillId="0" borderId="9" xfId="0" applyFont="1" applyBorder="1" applyAlignment="1">
      <alignment wrapText="1"/>
    </xf>
    <xf numFmtId="0" fontId="4" fillId="0" borderId="25" xfId="0" applyFont="1" applyBorder="1" applyAlignment="1">
      <alignment horizontal="center" vertical="center" wrapText="1"/>
    </xf>
    <xf numFmtId="0" fontId="4" fillId="0" borderId="9" xfId="0" applyFont="1" applyFill="1" applyBorder="1" applyAlignment="1">
      <alignment vertical="center"/>
    </xf>
    <xf numFmtId="0" fontId="10" fillId="0" borderId="0" xfId="11" applyFont="1" applyFill="1" applyBorder="1" applyAlignment="1" applyProtection="1">
      <alignment horizontal="center"/>
    </xf>
    <xf numFmtId="0" fontId="4" fillId="0" borderId="6" xfId="0" applyFont="1" applyFill="1" applyBorder="1" applyAlignment="1">
      <alignment horizontal="center" vertical="center" wrapText="1"/>
    </xf>
    <xf numFmtId="0" fontId="19" fillId="0" borderId="0" xfId="0" applyFont="1" applyFill="1" applyBorder="1" applyAlignment="1" applyProtection="1">
      <alignment horizontal="right"/>
      <protection locked="0"/>
    </xf>
    <xf numFmtId="0" fontId="0" fillId="0" borderId="0" xfId="0" applyAlignment="1">
      <alignment horizontal="left" indent="1"/>
    </xf>
    <xf numFmtId="0" fontId="12" fillId="0" borderId="0" xfId="0" applyFont="1" applyAlignment="1">
      <alignment horizontal="left" indent="1"/>
    </xf>
    <xf numFmtId="0" fontId="10" fillId="0" borderId="1" xfId="0" applyFont="1" applyBorder="1" applyAlignment="1">
      <alignment horizontal="center"/>
    </xf>
    <xf numFmtId="0" fontId="15" fillId="0" borderId="1" xfId="0" applyFont="1" applyBorder="1" applyAlignment="1">
      <alignment horizontal="center" vertical="center"/>
    </xf>
    <xf numFmtId="0" fontId="6" fillId="0" borderId="1" xfId="0" applyFont="1" applyBorder="1" applyAlignment="1">
      <alignment horizontal="center" vertical="center"/>
    </xf>
    <xf numFmtId="0" fontId="4" fillId="0" borderId="77" xfId="0" applyFont="1" applyBorder="1" applyAlignment="1">
      <alignment vertical="center" wrapText="1"/>
    </xf>
    <xf numFmtId="0" fontId="6" fillId="0" borderId="7" xfId="0" applyFont="1" applyBorder="1" applyAlignment="1">
      <alignment vertical="center" wrapText="1"/>
    </xf>
    <xf numFmtId="0" fontId="4" fillId="0" borderId="1" xfId="0" applyFont="1" applyBorder="1"/>
    <xf numFmtId="0" fontId="6" fillId="0" borderId="1" xfId="0" applyFont="1" applyBorder="1" applyAlignment="1">
      <alignment horizontal="center"/>
    </xf>
    <xf numFmtId="0" fontId="9" fillId="0" borderId="0" xfId="0" applyFont="1" applyFill="1" applyBorder="1" applyAlignment="1">
      <alignment horizontal="center"/>
    </xf>
    <xf numFmtId="0" fontId="9" fillId="0" borderId="0" xfId="0" applyFont="1" applyFill="1" applyAlignment="1">
      <alignment horizontal="center"/>
    </xf>
    <xf numFmtId="0" fontId="4" fillId="0" borderId="22" xfId="0" applyFont="1" applyFill="1" applyBorder="1" applyAlignment="1">
      <alignment horizontal="center" vertical="center"/>
    </xf>
    <xf numFmtId="0" fontId="15" fillId="0" borderId="10" xfId="0" applyNumberFormat="1" applyFont="1" applyFill="1" applyBorder="1" applyAlignment="1">
      <alignment vertical="center" wrapText="1"/>
    </xf>
    <xf numFmtId="0" fontId="7" fillId="0" borderId="10" xfId="0" applyNumberFormat="1" applyFont="1" applyFill="1" applyBorder="1" applyAlignment="1">
      <alignment horizontal="left" vertical="center" wrapText="1"/>
    </xf>
    <xf numFmtId="0" fontId="19" fillId="0" borderId="10" xfId="0" applyFont="1" applyFill="1" applyBorder="1" applyAlignment="1" applyProtection="1">
      <alignment horizontal="left" vertical="center" indent="1"/>
      <protection locked="0"/>
    </xf>
    <xf numFmtId="0" fontId="19" fillId="0" borderId="10" xfId="0" applyFont="1" applyFill="1" applyBorder="1" applyAlignment="1" applyProtection="1">
      <alignment horizontal="left" vertical="center"/>
      <protection locked="0"/>
    </xf>
    <xf numFmtId="0" fontId="4" fillId="0" borderId="25" xfId="0" applyFont="1" applyFill="1" applyBorder="1" applyAlignment="1">
      <alignment horizontal="center" vertical="center"/>
    </xf>
    <xf numFmtId="0" fontId="15" fillId="0" borderId="29" xfId="0" applyNumberFormat="1" applyFont="1" applyFill="1" applyBorder="1" applyAlignment="1">
      <alignment vertical="center" wrapText="1"/>
    </xf>
    <xf numFmtId="0" fontId="107" fillId="0" borderId="0" xfId="0" applyFont="1" applyFill="1" applyBorder="1" applyAlignment="1"/>
    <xf numFmtId="49" fontId="107" fillId="0" borderId="3" xfId="0" applyNumberFormat="1" applyFont="1" applyFill="1" applyBorder="1" applyAlignment="1">
      <alignment horizontal="right" vertical="center"/>
    </xf>
    <xf numFmtId="49" fontId="107" fillId="0" borderId="7" xfId="0" applyNumberFormat="1" applyFont="1" applyFill="1" applyBorder="1" applyAlignment="1">
      <alignment horizontal="right" vertical="center"/>
    </xf>
    <xf numFmtId="49" fontId="107" fillId="0" borderId="84" xfId="0" applyNumberFormat="1" applyFont="1" applyFill="1" applyBorder="1" applyAlignment="1">
      <alignment horizontal="right" vertical="center"/>
    </xf>
    <xf numFmtId="49" fontId="107" fillId="0" borderId="87" xfId="0" applyNumberFormat="1" applyFont="1" applyFill="1" applyBorder="1" applyAlignment="1">
      <alignment horizontal="right" vertical="center"/>
    </xf>
    <xf numFmtId="49" fontId="107" fillId="0" borderId="95" xfId="0" applyNumberFormat="1" applyFont="1" applyFill="1" applyBorder="1" applyAlignment="1">
      <alignment horizontal="right" vertical="center"/>
    </xf>
    <xf numFmtId="0" fontId="107" fillId="0" borderId="0" xfId="0" applyFont="1" applyFill="1" applyBorder="1" applyAlignment="1">
      <alignment horizontal="left"/>
    </xf>
    <xf numFmtId="49" fontId="107" fillId="0" borderId="98" xfId="0" applyNumberFormat="1" applyFont="1" applyFill="1" applyBorder="1" applyAlignment="1">
      <alignment horizontal="right" vertical="center"/>
    </xf>
    <xf numFmtId="0" fontId="107" fillId="0" borderId="95" xfId="0" applyNumberFormat="1" applyFont="1" applyFill="1" applyBorder="1" applyAlignment="1">
      <alignment vertical="center" wrapText="1"/>
    </xf>
    <xf numFmtId="0" fontId="107" fillId="0" borderId="95" xfId="0" applyFont="1" applyFill="1" applyBorder="1" applyAlignment="1">
      <alignment horizontal="left" vertical="center" wrapText="1"/>
    </xf>
    <xf numFmtId="0" fontId="107" fillId="0" borderId="95" xfId="12672" applyFont="1" applyFill="1" applyBorder="1" applyAlignment="1">
      <alignment horizontal="left" vertical="center" wrapText="1"/>
    </xf>
    <xf numFmtId="0" fontId="107" fillId="0" borderId="95" xfId="0" applyNumberFormat="1" applyFont="1" applyFill="1" applyBorder="1" applyAlignment="1">
      <alignment horizontal="left" vertical="center" wrapText="1"/>
    </xf>
    <xf numFmtId="0" fontId="107" fillId="0" borderId="95" xfId="0" applyNumberFormat="1" applyFont="1" applyFill="1" applyBorder="1" applyAlignment="1">
      <alignment horizontal="right" vertical="center" wrapText="1"/>
    </xf>
    <xf numFmtId="0" fontId="107" fillId="0" borderId="95" xfId="0" applyNumberFormat="1" applyFont="1" applyFill="1" applyBorder="1" applyAlignment="1">
      <alignment horizontal="right" vertical="center"/>
    </xf>
    <xf numFmtId="0" fontId="107" fillId="0" borderId="95" xfId="0" applyFont="1" applyFill="1" applyBorder="1" applyAlignment="1">
      <alignment vertical="center" wrapText="1"/>
    </xf>
    <xf numFmtId="0" fontId="107" fillId="0" borderId="98" xfId="0" applyNumberFormat="1" applyFont="1" applyFill="1" applyBorder="1" applyAlignment="1">
      <alignment horizontal="left" vertical="center" wrapText="1"/>
    </xf>
    <xf numFmtId="49" fontId="107" fillId="0" borderId="0" xfId="0" applyNumberFormat="1" applyFont="1" applyFill="1" applyBorder="1" applyAlignment="1">
      <alignment horizontal="right" vertical="center"/>
    </xf>
    <xf numFmtId="0" fontId="107" fillId="0" borderId="0" xfId="0" applyFont="1" applyFill="1" applyBorder="1" applyAlignment="1">
      <alignment vertical="center" wrapText="1"/>
    </xf>
    <xf numFmtId="0" fontId="107" fillId="0" borderId="0" xfId="0" applyFont="1" applyFill="1" applyBorder="1" applyAlignment="1">
      <alignment horizontal="left" vertical="center" wrapText="1"/>
    </xf>
    <xf numFmtId="0" fontId="107" fillId="0" borderId="22" xfId="0" applyFont="1" applyFill="1" applyBorder="1"/>
    <xf numFmtId="0" fontId="107" fillId="0" borderId="22" xfId="0" applyFont="1" applyFill="1" applyBorder="1" applyAlignment="1">
      <alignment horizontal="right"/>
    </xf>
    <xf numFmtId="49" fontId="107" fillId="0" borderId="22" xfId="0" applyNumberFormat="1" applyFont="1" applyFill="1" applyBorder="1" applyAlignment="1">
      <alignment horizontal="right" vertical="center"/>
    </xf>
    <xf numFmtId="49" fontId="107" fillId="0" borderId="25" xfId="0" applyNumberFormat="1" applyFont="1" applyFill="1" applyBorder="1" applyAlignment="1">
      <alignment horizontal="right" vertical="center"/>
    </xf>
    <xf numFmtId="0" fontId="9" fillId="0" borderId="0" xfId="0" applyFont="1" applyBorder="1" applyAlignment="1">
      <alignment horizontal="left" wrapText="1"/>
    </xf>
    <xf numFmtId="0" fontId="9" fillId="0" borderId="1" xfId="11" applyFont="1" applyFill="1" applyBorder="1" applyAlignment="1" applyProtection="1"/>
    <xf numFmtId="0" fontId="15" fillId="0" borderId="1" xfId="11" applyFont="1" applyFill="1" applyBorder="1" applyAlignment="1" applyProtection="1">
      <alignment horizontal="left" vertical="center"/>
    </xf>
    <xf numFmtId="0" fontId="7" fillId="3" borderId="3" xfId="20960" applyFont="1" applyFill="1" applyBorder="1" applyAlignment="1" applyProtection="1">
      <alignment horizontal="right" indent="1"/>
    </xf>
    <xf numFmtId="0" fontId="7" fillId="3" borderId="2" xfId="20960" applyFont="1" applyFill="1" applyBorder="1" applyAlignment="1" applyProtection="1">
      <alignment horizontal="right" indent="1"/>
    </xf>
    <xf numFmtId="49" fontId="107" fillId="0" borderId="104" xfId="0" applyNumberFormat="1" applyFont="1" applyFill="1" applyBorder="1" applyAlignment="1">
      <alignment horizontal="right" vertical="center"/>
    </xf>
    <xf numFmtId="0" fontId="107" fillId="0" borderId="95" xfId="0" applyFont="1" applyFill="1" applyBorder="1" applyAlignment="1">
      <alignment horizontal="left" vertical="center" wrapText="1"/>
    </xf>
    <xf numFmtId="0" fontId="7" fillId="0" borderId="3" xfId="0" applyFont="1" applyFill="1" applyBorder="1" applyAlignment="1">
      <alignment vertical="center" wrapText="1"/>
    </xf>
    <xf numFmtId="0" fontId="107" fillId="0" borderId="102" xfId="0" applyFont="1" applyFill="1" applyBorder="1" applyAlignment="1">
      <alignment vertical="center" wrapText="1"/>
    </xf>
    <xf numFmtId="0" fontId="107" fillId="0" borderId="102" xfId="0" applyFont="1" applyFill="1" applyBorder="1" applyAlignment="1">
      <alignment horizontal="left" vertical="center" wrapText="1"/>
    </xf>
    <xf numFmtId="167" fontId="19" fillId="77" borderId="67" xfId="0" applyNumberFormat="1" applyFont="1" applyFill="1" applyBorder="1" applyAlignment="1">
      <alignment horizontal="center"/>
    </xf>
    <xf numFmtId="0" fontId="107" fillId="0" borderId="95" xfId="0" applyNumberFormat="1" applyFont="1" applyFill="1" applyBorder="1" applyAlignment="1">
      <alignment vertical="center"/>
    </xf>
    <xf numFmtId="0" fontId="107" fillId="0" borderId="95" xfId="0" applyNumberFormat="1" applyFont="1" applyFill="1" applyBorder="1" applyAlignment="1">
      <alignment horizontal="left" vertical="center" wrapText="1"/>
    </xf>
    <xf numFmtId="0" fontId="109" fillId="0" borderId="95" xfId="0" applyNumberFormat="1" applyFont="1" applyFill="1" applyBorder="1" applyAlignment="1">
      <alignment vertical="center" wrapText="1"/>
    </xf>
    <xf numFmtId="0" fontId="109" fillId="0" borderId="3" xfId="0" applyNumberFormat="1" applyFont="1" applyFill="1" applyBorder="1" applyAlignment="1">
      <alignment vertical="center" wrapText="1"/>
    </xf>
    <xf numFmtId="0" fontId="109" fillId="0" borderId="95" xfId="0" applyNumberFormat="1" applyFont="1" applyFill="1" applyBorder="1" applyAlignment="1">
      <alignment horizontal="left" vertical="center" wrapText="1"/>
    </xf>
    <xf numFmtId="193" fontId="7" fillId="0" borderId="3" xfId="0" applyNumberFormat="1" applyFont="1" applyFill="1" applyBorder="1" applyAlignment="1" applyProtection="1">
      <alignment vertical="center" wrapText="1"/>
      <protection locked="0"/>
    </xf>
    <xf numFmtId="193" fontId="4" fillId="0" borderId="3" xfId="0" applyNumberFormat="1" applyFont="1" applyFill="1" applyBorder="1" applyAlignment="1" applyProtection="1">
      <alignment vertical="center" wrapText="1"/>
      <protection locked="0"/>
    </xf>
    <xf numFmtId="193" fontId="4" fillId="0" borderId="23" xfId="0" applyNumberFormat="1" applyFont="1" applyFill="1" applyBorder="1" applyAlignment="1" applyProtection="1">
      <alignment vertical="center" wrapText="1"/>
      <protection locked="0"/>
    </xf>
    <xf numFmtId="193" fontId="15" fillId="0" borderId="3" xfId="0" applyNumberFormat="1" applyFont="1" applyFill="1" applyBorder="1" applyAlignment="1" applyProtection="1">
      <alignment vertical="center" wrapText="1"/>
      <protection locked="0"/>
    </xf>
    <xf numFmtId="193" fontId="9" fillId="2" borderId="3" xfId="0" applyNumberFormat="1" applyFont="1" applyFill="1" applyBorder="1" applyAlignment="1" applyProtection="1">
      <alignment vertical="center"/>
      <protection locked="0"/>
    </xf>
    <xf numFmtId="193" fontId="18" fillId="2" borderId="3" xfId="0" applyNumberFormat="1" applyFont="1" applyFill="1" applyBorder="1" applyAlignment="1" applyProtection="1">
      <alignment vertical="center"/>
      <protection locked="0"/>
    </xf>
    <xf numFmtId="193" fontId="18" fillId="2" borderId="23" xfId="0" applyNumberFormat="1" applyFont="1" applyFill="1" applyBorder="1" applyAlignment="1" applyProtection="1">
      <alignment vertical="center"/>
      <protection locked="0"/>
    </xf>
    <xf numFmtId="193" fontId="9" fillId="2" borderId="26" xfId="0" applyNumberFormat="1" applyFont="1" applyFill="1" applyBorder="1" applyAlignment="1" applyProtection="1">
      <alignment vertical="center"/>
      <protection locked="0"/>
    </xf>
    <xf numFmtId="193" fontId="18" fillId="2" borderId="26" xfId="0" applyNumberFormat="1" applyFont="1" applyFill="1" applyBorder="1" applyAlignment="1" applyProtection="1">
      <alignment vertical="center"/>
      <protection locked="0"/>
    </xf>
    <xf numFmtId="193" fontId="18" fillId="2" borderId="27" xfId="0" applyNumberFormat="1" applyFont="1" applyFill="1" applyBorder="1" applyAlignment="1" applyProtection="1">
      <alignment vertical="center"/>
      <protection locked="0"/>
    </xf>
    <xf numFmtId="193" fontId="4" fillId="0" borderId="3" xfId="0" applyNumberFormat="1" applyFont="1" applyBorder="1" applyAlignment="1"/>
    <xf numFmtId="193" fontId="4" fillId="0" borderId="22" xfId="0" applyNumberFormat="1" applyFont="1" applyBorder="1" applyAlignment="1"/>
    <xf numFmtId="193" fontId="4" fillId="0" borderId="23" xfId="0" applyNumberFormat="1" applyFont="1" applyBorder="1" applyAlignment="1"/>
    <xf numFmtId="193" fontId="4" fillId="0" borderId="3" xfId="0" applyNumberFormat="1" applyFont="1" applyBorder="1"/>
    <xf numFmtId="193" fontId="4" fillId="0" borderId="3" xfId="0" applyNumberFormat="1" applyFont="1" applyFill="1" applyBorder="1"/>
    <xf numFmtId="193" fontId="9" fillId="36" borderId="3" xfId="5" applyNumberFormat="1" applyFont="1" applyFill="1" applyBorder="1" applyProtection="1">
      <protection locked="0"/>
    </xf>
    <xf numFmtId="193" fontId="9" fillId="3" borderId="3" xfId="5" applyNumberFormat="1" applyFont="1" applyFill="1" applyBorder="1" applyProtection="1">
      <protection locked="0"/>
    </xf>
    <xf numFmtId="193" fontId="10" fillId="36" borderId="26" xfId="16" applyNumberFormat="1" applyFont="1" applyFill="1" applyBorder="1" applyAlignment="1" applyProtection="1">
      <protection locked="0"/>
    </xf>
    <xf numFmtId="193" fontId="9" fillId="36" borderId="3" xfId="1" applyNumberFormat="1" applyFont="1" applyFill="1" applyBorder="1" applyProtection="1">
      <protection locked="0"/>
    </xf>
    <xf numFmtId="193" fontId="9" fillId="0" borderId="3" xfId="1" applyNumberFormat="1" applyFont="1" applyFill="1" applyBorder="1" applyProtection="1">
      <protection locked="0"/>
    </xf>
    <xf numFmtId="193" fontId="10" fillId="36" borderId="26" xfId="1" applyNumberFormat="1" applyFont="1" applyFill="1" applyBorder="1" applyAlignment="1" applyProtection="1">
      <protection locked="0"/>
    </xf>
    <xf numFmtId="193" fontId="9" fillId="3" borderId="26" xfId="5" applyNumberFormat="1" applyFont="1" applyFill="1" applyBorder="1" applyProtection="1">
      <protection locked="0"/>
    </xf>
    <xf numFmtId="193" fontId="25" fillId="0" borderId="0" xfId="0" applyNumberFormat="1" applyFont="1"/>
    <xf numFmtId="0" fontId="4" fillId="0" borderId="30" xfId="0" applyFont="1" applyBorder="1" applyAlignment="1">
      <alignment horizontal="center" vertical="center"/>
    </xf>
    <xf numFmtId="0" fontId="4" fillId="0" borderId="30" xfId="0" applyFont="1" applyBorder="1" applyAlignment="1">
      <alignment wrapText="1"/>
    </xf>
    <xf numFmtId="193" fontId="4" fillId="0" borderId="8" xfId="0" applyNumberFormat="1" applyFont="1" applyBorder="1"/>
    <xf numFmtId="193" fontId="4" fillId="0" borderId="24" xfId="0" applyNumberFormat="1" applyFont="1" applyBorder="1" applyAlignment="1"/>
    <xf numFmtId="193" fontId="4" fillId="0" borderId="24" xfId="0" applyNumberFormat="1" applyFont="1" applyBorder="1" applyAlignment="1">
      <alignment wrapText="1"/>
    </xf>
    <xf numFmtId="0" fontId="4" fillId="0" borderId="3" xfId="0" applyFont="1" applyFill="1" applyBorder="1" applyAlignment="1">
      <alignment horizontal="center" vertical="center" wrapText="1"/>
    </xf>
    <xf numFmtId="0" fontId="6" fillId="0" borderId="0" xfId="0" applyFont="1" applyFill="1" applyAlignment="1">
      <alignment horizontal="center"/>
    </xf>
    <xf numFmtId="9" fontId="108" fillId="0" borderId="3" xfId="0" applyNumberFormat="1" applyFont="1" applyFill="1" applyBorder="1" applyAlignment="1">
      <alignment horizontal="center" vertical="center"/>
    </xf>
    <xf numFmtId="0" fontId="6" fillId="0" borderId="0" xfId="0" applyFont="1" applyFill="1" applyBorder="1" applyAlignment="1">
      <alignment horizontal="center" wrapText="1"/>
    </xf>
    <xf numFmtId="0" fontId="6" fillId="0" borderId="0" xfId="0" applyFont="1" applyFill="1" applyAlignment="1">
      <alignment horizontal="center" wrapText="1"/>
    </xf>
    <xf numFmtId="0" fontId="7" fillId="0" borderId="3" xfId="13" applyFont="1" applyFill="1" applyBorder="1" applyAlignment="1" applyProtection="1">
      <alignment horizontal="center" vertical="center" wrapText="1"/>
      <protection locked="0"/>
    </xf>
    <xf numFmtId="9" fontId="4" fillId="0" borderId="23" xfId="20961" applyFont="1" applyBorder="1"/>
    <xf numFmtId="0" fontId="7" fillId="0" borderId="0" xfId="0" applyFont="1" applyAlignment="1">
      <alignment wrapText="1"/>
    </xf>
    <xf numFmtId="0" fontId="7" fillId="0" borderId="3" xfId="0" applyFont="1" applyFill="1" applyBorder="1" applyAlignment="1">
      <alignment horizontal="left" vertical="center" wrapText="1"/>
    </xf>
    <xf numFmtId="0" fontId="9" fillId="0" borderId="19" xfId="0" applyFont="1" applyFill="1" applyBorder="1" applyAlignment="1">
      <alignment horizontal="right" vertical="center" wrapText="1"/>
    </xf>
    <xf numFmtId="0" fontId="7" fillId="0" borderId="20" xfId="0" applyFont="1" applyFill="1" applyBorder="1" applyAlignment="1">
      <alignment vertical="center" wrapText="1"/>
    </xf>
    <xf numFmtId="169" fontId="28" fillId="37" borderId="0" xfId="20" applyBorder="1"/>
    <xf numFmtId="169" fontId="28" fillId="37" borderId="111" xfId="20" applyBorder="1"/>
    <xf numFmtId="193" fontId="9" fillId="2" borderId="23" xfId="0" applyNumberFormat="1" applyFont="1" applyFill="1" applyBorder="1" applyAlignment="1" applyProtection="1">
      <alignment vertical="center"/>
      <protection locked="0"/>
    </xf>
    <xf numFmtId="0" fontId="15" fillId="0" borderId="22" xfId="0" applyFont="1" applyFill="1" applyBorder="1" applyAlignment="1">
      <alignment horizontal="center" vertical="center" wrapText="1"/>
    </xf>
    <xf numFmtId="0" fontId="4" fillId="0" borderId="7" xfId="0" applyFont="1" applyFill="1" applyBorder="1" applyAlignment="1">
      <alignment vertical="center"/>
    </xf>
    <xf numFmtId="0" fontId="4" fillId="0" borderId="118" xfId="0" applyFont="1" applyFill="1" applyBorder="1" applyAlignment="1">
      <alignment vertical="center"/>
    </xf>
    <xf numFmtId="0" fontId="6" fillId="0" borderId="118" xfId="0" applyFont="1" applyFill="1" applyBorder="1" applyAlignment="1">
      <alignment vertical="center"/>
    </xf>
    <xf numFmtId="0" fontId="4" fillId="0" borderId="20" xfId="0" applyFont="1" applyFill="1" applyBorder="1" applyAlignment="1">
      <alignment vertical="center"/>
    </xf>
    <xf numFmtId="0" fontId="4" fillId="0" borderId="113" xfId="0" applyFont="1" applyFill="1" applyBorder="1" applyAlignment="1">
      <alignment vertical="center"/>
    </xf>
    <xf numFmtId="0" fontId="4" fillId="0" borderId="115" xfId="0" applyFont="1" applyFill="1" applyBorder="1" applyAlignment="1">
      <alignment vertical="center"/>
    </xf>
    <xf numFmtId="0" fontId="4" fillId="0" borderId="19" xfId="0" applyFont="1" applyFill="1" applyBorder="1" applyAlignment="1">
      <alignment horizontal="center" vertical="center"/>
    </xf>
    <xf numFmtId="0" fontId="4" fillId="0" borderId="126" xfId="0" applyFont="1" applyFill="1" applyBorder="1" applyAlignment="1">
      <alignment horizontal="center" vertical="center"/>
    </xf>
    <xf numFmtId="0" fontId="4" fillId="0" borderId="128" xfId="0" applyFont="1" applyFill="1" applyBorder="1" applyAlignment="1">
      <alignment horizontal="center" vertical="center"/>
    </xf>
    <xf numFmtId="169" fontId="28" fillId="37" borderId="34" xfId="20" applyBorder="1"/>
    <xf numFmtId="169" fontId="28" fillId="37" borderId="130" xfId="20" applyBorder="1"/>
    <xf numFmtId="169" fontId="28" fillId="37" borderId="120" xfId="20" applyBorder="1"/>
    <xf numFmtId="169" fontId="28" fillId="37" borderId="61" xfId="20" applyBorder="1"/>
    <xf numFmtId="0" fontId="4" fillId="3" borderId="71" xfId="0" applyFont="1" applyFill="1" applyBorder="1" applyAlignment="1">
      <alignment horizontal="center" vertical="center"/>
    </xf>
    <xf numFmtId="0" fontId="4" fillId="3" borderId="0" xfId="0" applyFont="1" applyFill="1" applyBorder="1" applyAlignment="1">
      <alignment vertical="center"/>
    </xf>
    <xf numFmtId="0" fontId="4" fillId="0" borderId="77" xfId="0" applyFont="1" applyFill="1" applyBorder="1" applyAlignment="1">
      <alignment horizontal="center" vertical="center"/>
    </xf>
    <xf numFmtId="0" fontId="4" fillId="3" borderId="116" xfId="0" applyFont="1" applyFill="1" applyBorder="1" applyAlignment="1">
      <alignment vertical="center"/>
    </xf>
    <xf numFmtId="0" fontId="14" fillId="3" borderId="131" xfId="0" applyFont="1" applyFill="1" applyBorder="1" applyAlignment="1">
      <alignment horizontal="left"/>
    </xf>
    <xf numFmtId="0" fontId="14" fillId="3" borderId="132" xfId="0" applyFont="1" applyFill="1" applyBorder="1" applyAlignment="1">
      <alignment horizontal="left"/>
    </xf>
    <xf numFmtId="0" fontId="4" fillId="0" borderId="0" xfId="0" applyFont="1"/>
    <xf numFmtId="0" fontId="4" fillId="0" borderId="0" xfId="0" applyFont="1" applyFill="1"/>
    <xf numFmtId="0" fontId="4" fillId="0" borderId="118" xfId="0" applyFont="1" applyFill="1" applyBorder="1" applyAlignment="1">
      <alignment horizontal="center" vertical="center" wrapText="1"/>
    </xf>
    <xf numFmtId="0" fontId="107" fillId="78" borderId="102" xfId="0" applyFont="1" applyFill="1" applyBorder="1" applyAlignment="1">
      <alignment horizontal="left" vertical="center"/>
    </xf>
    <xf numFmtId="0" fontId="107" fillId="78" borderId="95" xfId="0" applyFont="1" applyFill="1" applyBorder="1" applyAlignment="1">
      <alignment vertical="center" wrapText="1"/>
    </xf>
    <xf numFmtId="0" fontId="107" fillId="78" borderId="95" xfId="0" applyFont="1" applyFill="1" applyBorder="1" applyAlignment="1">
      <alignment horizontal="left" vertical="center" wrapText="1"/>
    </xf>
    <xf numFmtId="0" fontId="107" fillId="0" borderId="102" xfId="0" applyFont="1" applyFill="1" applyBorder="1" applyAlignment="1">
      <alignment horizontal="right" vertical="center"/>
    </xf>
    <xf numFmtId="0" fontId="4" fillId="0" borderId="136" xfId="0" applyFont="1" applyFill="1" applyBorder="1" applyAlignment="1">
      <alignment horizontal="center" vertical="center" wrapText="1"/>
    </xf>
    <xf numFmtId="0" fontId="6" fillId="3" borderId="137" xfId="0" applyFont="1" applyFill="1" applyBorder="1" applyAlignment="1">
      <alignment vertical="center"/>
    </xf>
    <xf numFmtId="0" fontId="4" fillId="3" borderId="24" xfId="0" applyFont="1" applyFill="1" applyBorder="1" applyAlignment="1">
      <alignment vertical="center"/>
    </xf>
    <xf numFmtId="0" fontId="4" fillId="0" borderId="138" xfId="0" applyFont="1" applyFill="1" applyBorder="1" applyAlignment="1">
      <alignment horizontal="center" vertical="center"/>
    </xf>
    <xf numFmtId="0" fontId="6" fillId="0" borderId="26" xfId="0" applyFont="1" applyFill="1" applyBorder="1" applyAlignment="1">
      <alignment vertical="center"/>
    </xf>
    <xf numFmtId="169" fontId="28" fillId="37" borderId="28" xfId="20" applyBorder="1"/>
    <xf numFmtId="0" fontId="4" fillId="0" borderId="7" xfId="0" applyFont="1" applyFill="1" applyBorder="1" applyAlignment="1">
      <alignment horizontal="center" vertical="center" wrapText="1"/>
    </xf>
    <xf numFmtId="0" fontId="4" fillId="0" borderId="72" xfId="0" applyFont="1" applyFill="1" applyBorder="1" applyAlignment="1">
      <alignment horizontal="center" vertical="center" wrapText="1"/>
    </xf>
    <xf numFmtId="193" fontId="7" fillId="0" borderId="3" xfId="0" applyNumberFormat="1" applyFont="1" applyFill="1" applyBorder="1" applyAlignment="1" applyProtection="1">
      <alignment horizontal="right" vertical="center" wrapText="1"/>
      <protection locked="0"/>
    </xf>
    <xf numFmtId="193" fontId="4" fillId="0" borderId="8" xfId="0" applyNumberFormat="1" applyFont="1" applyFill="1" applyBorder="1"/>
    <xf numFmtId="0" fontId="7" fillId="0" borderId="19" xfId="11" applyFont="1" applyFill="1" applyBorder="1" applyAlignment="1" applyProtection="1">
      <alignment vertical="center"/>
    </xf>
    <xf numFmtId="0" fontId="7" fillId="0" borderId="20" xfId="11" applyFont="1" applyFill="1" applyBorder="1" applyAlignment="1" applyProtection="1">
      <alignment vertical="center"/>
    </xf>
    <xf numFmtId="0" fontId="15" fillId="0" borderId="21" xfId="11" applyFont="1" applyFill="1" applyBorder="1" applyAlignment="1" applyProtection="1">
      <alignment horizontal="center" vertical="center"/>
    </xf>
    <xf numFmtId="0" fontId="0" fillId="0" borderId="138" xfId="0" applyBorder="1"/>
    <xf numFmtId="0" fontId="0" fillId="0" borderId="138" xfId="0" applyBorder="1" applyAlignment="1">
      <alignment horizontal="center"/>
    </xf>
    <xf numFmtId="0" fontId="4" fillId="0" borderId="117" xfId="0" applyFont="1" applyBorder="1" applyAlignment="1">
      <alignment vertical="center" wrapText="1"/>
    </xf>
    <xf numFmtId="0" fontId="14" fillId="0" borderId="117" xfId="0" applyFont="1" applyBorder="1" applyAlignment="1">
      <alignment vertical="center" wrapText="1"/>
    </xf>
    <xf numFmtId="0" fontId="0" fillId="0" borderId="25" xfId="0" applyBorder="1"/>
    <xf numFmtId="0" fontId="6" fillId="36" borderId="139" xfId="0" applyFont="1" applyFill="1" applyBorder="1" applyAlignment="1">
      <alignment vertical="center" wrapText="1"/>
    </xf>
    <xf numFmtId="0" fontId="7" fillId="0" borderId="0" xfId="0" applyFont="1" applyFill="1" applyAlignment="1">
      <alignment wrapText="1"/>
    </xf>
    <xf numFmtId="0" fontId="6" fillId="36" borderId="20" xfId="0" applyFont="1" applyFill="1" applyBorder="1" applyAlignment="1">
      <alignment horizontal="center" vertical="center" wrapText="1"/>
    </xf>
    <xf numFmtId="0" fontId="6" fillId="36" borderId="21" xfId="0" applyFont="1" applyFill="1" applyBorder="1" applyAlignment="1">
      <alignment horizontal="center" vertical="center" wrapText="1"/>
    </xf>
    <xf numFmtId="0" fontId="6" fillId="36" borderId="138" xfId="0" applyFont="1" applyFill="1" applyBorder="1" applyAlignment="1">
      <alignment horizontal="left" vertical="center" wrapText="1"/>
    </xf>
    <xf numFmtId="0" fontId="6" fillId="36" borderId="118" xfId="0" applyFont="1" applyFill="1" applyBorder="1" applyAlignment="1">
      <alignment horizontal="left" vertical="center" wrapText="1"/>
    </xf>
    <xf numFmtId="0" fontId="6" fillId="36" borderId="136" xfId="0" applyFont="1" applyFill="1" applyBorder="1" applyAlignment="1">
      <alignment horizontal="left" vertical="center" wrapText="1"/>
    </xf>
    <xf numFmtId="0" fontId="4" fillId="0" borderId="138" xfId="0" applyFont="1" applyFill="1" applyBorder="1" applyAlignment="1">
      <alignment horizontal="right" vertical="center" wrapText="1"/>
    </xf>
    <xf numFmtId="0" fontId="4" fillId="0" borderId="118" xfId="0" applyFont="1" applyFill="1" applyBorder="1" applyAlignment="1">
      <alignment horizontal="left" vertical="center" wrapText="1"/>
    </xf>
    <xf numFmtId="0" fontId="4" fillId="0" borderId="136" xfId="0" applyFont="1" applyFill="1" applyBorder="1" applyAlignment="1">
      <alignment horizontal="left" vertical="center" wrapText="1"/>
    </xf>
    <xf numFmtId="0" fontId="111" fillId="0" borderId="138" xfId="0" applyFont="1" applyFill="1" applyBorder="1" applyAlignment="1">
      <alignment horizontal="right" vertical="center" wrapText="1"/>
    </xf>
    <xf numFmtId="0" fontId="111" fillId="0" borderId="118" xfId="0" applyFont="1" applyFill="1" applyBorder="1" applyAlignment="1">
      <alignment horizontal="left" vertical="center" wrapText="1"/>
    </xf>
    <xf numFmtId="0" fontId="111" fillId="0" borderId="136" xfId="0" applyFont="1" applyFill="1" applyBorder="1" applyAlignment="1">
      <alignment horizontal="left" vertical="center" wrapText="1"/>
    </xf>
    <xf numFmtId="9" fontId="6" fillId="36" borderId="118" xfId="20961" applyFont="1" applyFill="1" applyBorder="1" applyAlignment="1">
      <alignment horizontal="left" vertical="center" wrapText="1"/>
    </xf>
    <xf numFmtId="0" fontId="6" fillId="36" borderId="118" xfId="0" applyFont="1" applyFill="1" applyBorder="1" applyAlignment="1">
      <alignment horizontal="center" vertical="center" wrapText="1"/>
    </xf>
    <xf numFmtId="0" fontId="6" fillId="36" borderId="136" xfId="0" applyFont="1" applyFill="1" applyBorder="1" applyAlignment="1">
      <alignment horizontal="center" vertical="center" wrapText="1"/>
    </xf>
    <xf numFmtId="0" fontId="6" fillId="0" borderId="138" xfId="0" applyFont="1" applyFill="1" applyBorder="1" applyAlignment="1">
      <alignment horizontal="left" vertical="center" wrapText="1"/>
    </xf>
    <xf numFmtId="9" fontId="111" fillId="0" borderId="118" xfId="20961" applyFont="1" applyFill="1" applyBorder="1" applyAlignment="1">
      <alignment horizontal="left" vertical="center" wrapText="1"/>
    </xf>
    <xf numFmtId="0" fontId="6" fillId="0" borderId="136" xfId="0" applyFont="1" applyFill="1" applyBorder="1" applyAlignment="1">
      <alignment horizontal="left" vertical="center" wrapText="1"/>
    </xf>
    <xf numFmtId="0" fontId="6" fillId="0" borderId="0" xfId="21410" applyFont="1" applyFill="1" applyAlignment="1" applyProtection="1">
      <alignment horizontal="left" vertical="center"/>
      <protection locked="0"/>
    </xf>
    <xf numFmtId="0" fontId="4" fillId="0" borderId="0" xfId="0" applyFont="1" applyFill="1" applyAlignment="1">
      <alignment horizontal="center" vertical="center"/>
    </xf>
    <xf numFmtId="0" fontId="4" fillId="0" borderId="0" xfId="0" applyFont="1" applyFill="1" applyAlignment="1">
      <alignment horizontal="left" vertical="center"/>
    </xf>
    <xf numFmtId="0" fontId="111" fillId="0" borderId="0" xfId="0" applyFont="1" applyFill="1" applyAlignment="1">
      <alignment horizontal="left" vertical="center"/>
    </xf>
    <xf numFmtId="49" fontId="112" fillId="0" borderId="25" xfId="5" applyNumberFormat="1" applyFont="1" applyFill="1" applyBorder="1" applyAlignment="1" applyProtection="1">
      <alignment horizontal="left" vertical="center"/>
      <protection locked="0"/>
    </xf>
    <xf numFmtId="0" fontId="113" fillId="0" borderId="26" xfId="9" applyFont="1" applyFill="1" applyBorder="1" applyAlignment="1" applyProtection="1">
      <alignment horizontal="left" vertical="center" wrapText="1"/>
      <protection locked="0"/>
    </xf>
    <xf numFmtId="9" fontId="113" fillId="0" borderId="26" xfId="20961" applyFont="1" applyFill="1" applyBorder="1" applyAlignment="1" applyProtection="1">
      <alignment horizontal="left" vertical="center"/>
    </xf>
    <xf numFmtId="37" fontId="7" fillId="0" borderId="27" xfId="1" applyNumberFormat="1" applyFont="1" applyFill="1" applyBorder="1" applyAlignment="1" applyProtection="1">
      <alignment horizontal="left" vertical="center"/>
    </xf>
    <xf numFmtId="0" fontId="23" fillId="0" borderId="138" xfId="0" applyFont="1" applyBorder="1" applyAlignment="1">
      <alignment horizontal="center" vertical="center" wrapText="1"/>
    </xf>
    <xf numFmtId="0" fontId="23" fillId="0" borderId="118" xfId="0" applyFont="1" applyBorder="1" applyAlignment="1">
      <alignment vertical="center" wrapText="1"/>
    </xf>
    <xf numFmtId="14" fontId="7" fillId="3" borderId="118" xfId="8" quotePrefix="1" applyNumberFormat="1" applyFont="1" applyFill="1" applyBorder="1" applyAlignment="1" applyProtection="1">
      <alignment horizontal="left" vertical="center" wrapText="1" indent="2"/>
      <protection locked="0"/>
    </xf>
    <xf numFmtId="14" fontId="7" fillId="3" borderId="118" xfId="8" quotePrefix="1" applyNumberFormat="1" applyFont="1" applyFill="1" applyBorder="1" applyAlignment="1" applyProtection="1">
      <alignment horizontal="left" vertical="center" wrapText="1" indent="3"/>
      <protection locked="0"/>
    </xf>
    <xf numFmtId="0" fontId="23" fillId="0" borderId="118" xfId="0" applyFont="1" applyFill="1" applyBorder="1" applyAlignment="1">
      <alignment horizontal="left" vertical="center" wrapText="1" indent="2"/>
    </xf>
    <xf numFmtId="0" fontId="11" fillId="0" borderId="118" xfId="17" applyFill="1" applyBorder="1" applyAlignment="1" applyProtection="1"/>
    <xf numFmtId="49" fontId="111" fillId="0" borderId="138" xfId="0" applyNumberFormat="1" applyFont="1" applyFill="1" applyBorder="1" applyAlignment="1">
      <alignment horizontal="right" vertical="center" wrapText="1"/>
    </xf>
    <xf numFmtId="0" fontId="7" fillId="3" borderId="118" xfId="20960" applyFont="1" applyFill="1" applyBorder="1" applyAlignment="1" applyProtection="1"/>
    <xf numFmtId="0" fontId="104" fillId="0" borderId="118" xfId="20960" applyFont="1" applyFill="1" applyBorder="1" applyAlignment="1" applyProtection="1">
      <alignment horizontal="center" vertical="center"/>
    </xf>
    <xf numFmtId="0" fontId="4" fillId="0" borderId="118" xfId="0" applyFont="1" applyBorder="1"/>
    <xf numFmtId="0" fontId="11" fillId="0" borderId="118" xfId="17" applyFill="1" applyBorder="1" applyAlignment="1" applyProtection="1">
      <alignment horizontal="left" vertical="center" wrapText="1"/>
    </xf>
    <xf numFmtId="49" fontId="111" fillId="0" borderId="118" xfId="0" applyNumberFormat="1" applyFont="1" applyFill="1" applyBorder="1" applyAlignment="1">
      <alignment horizontal="right" vertical="center" wrapText="1"/>
    </xf>
    <xf numFmtId="0" fontId="11" fillId="0" borderId="118" xfId="17" applyFill="1" applyBorder="1" applyAlignment="1" applyProtection="1">
      <alignment horizontal="left" vertical="center"/>
    </xf>
    <xf numFmtId="0" fontId="11" fillId="0" borderId="118" xfId="17" applyBorder="1" applyAlignment="1" applyProtection="1"/>
    <xf numFmtId="0" fontId="4" fillId="0" borderId="118" xfId="0" applyFont="1" applyFill="1" applyBorder="1"/>
    <xf numFmtId="0" fontId="114" fillId="0" borderId="118" xfId="0" applyFont="1" applyBorder="1"/>
    <xf numFmtId="0" fontId="115" fillId="0" borderId="118" xfId="17" applyFont="1" applyBorder="1" applyAlignment="1" applyProtection="1"/>
    <xf numFmtId="0" fontId="10" fillId="0" borderId="0" xfId="11" applyFont="1" applyFill="1" applyBorder="1" applyProtection="1"/>
    <xf numFmtId="0" fontId="116" fillId="0" borderId="0" xfId="0" applyFont="1"/>
    <xf numFmtId="179" fontId="116" fillId="0" borderId="0" xfId="0" applyNumberFormat="1" applyFont="1" applyAlignment="1">
      <alignment horizontal="left"/>
    </xf>
    <xf numFmtId="0" fontId="6" fillId="0" borderId="7" xfId="0" applyFont="1" applyFill="1" applyBorder="1" applyAlignment="1">
      <alignment horizontal="center" vertical="center" wrapText="1"/>
    </xf>
    <xf numFmtId="0" fontId="6" fillId="0" borderId="21" xfId="0" applyFont="1" applyFill="1" applyBorder="1" applyAlignment="1">
      <alignment horizontal="center" vertical="center" wrapText="1"/>
    </xf>
    <xf numFmtId="10" fontId="4" fillId="0" borderId="3" xfId="20961" applyNumberFormat="1" applyFont="1" applyBorder="1" applyAlignment="1" applyProtection="1">
      <alignment vertical="center" wrapText="1"/>
      <protection locked="0"/>
    </xf>
    <xf numFmtId="10" fontId="4" fillId="0" borderId="23" xfId="20961" applyNumberFormat="1" applyFont="1" applyBorder="1" applyAlignment="1" applyProtection="1">
      <alignment vertical="center" wrapText="1"/>
      <protection locked="0"/>
    </xf>
    <xf numFmtId="10" fontId="18" fillId="2" borderId="3" xfId="20961" applyNumberFormat="1" applyFont="1" applyFill="1" applyBorder="1" applyAlignment="1" applyProtection="1">
      <alignment vertical="center"/>
      <protection locked="0"/>
    </xf>
    <xf numFmtId="10" fontId="18" fillId="2" borderId="23" xfId="20961" applyNumberFormat="1" applyFont="1" applyFill="1" applyBorder="1" applyAlignment="1" applyProtection="1">
      <alignment vertical="center"/>
      <protection locked="0"/>
    </xf>
    <xf numFmtId="10" fontId="9" fillId="2" borderId="3" xfId="20961" applyNumberFormat="1" applyFont="1" applyFill="1" applyBorder="1" applyAlignment="1" applyProtection="1">
      <alignment vertical="center"/>
      <protection locked="0"/>
    </xf>
    <xf numFmtId="10" fontId="9" fillId="2" borderId="23" xfId="20961" applyNumberFormat="1" applyFont="1" applyFill="1" applyBorder="1" applyAlignment="1" applyProtection="1">
      <alignment vertical="center"/>
      <protection locked="0"/>
    </xf>
    <xf numFmtId="10" fontId="4" fillId="0" borderId="3" xfId="20961" applyNumberFormat="1" applyFont="1" applyFill="1" applyBorder="1" applyAlignment="1" applyProtection="1">
      <alignment horizontal="right" vertical="center" wrapText="1"/>
      <protection locked="0"/>
    </xf>
    <xf numFmtId="10" fontId="7" fillId="0" borderId="3" xfId="20961" applyNumberFormat="1" applyFont="1" applyBorder="1" applyAlignment="1" applyProtection="1">
      <alignment vertical="center" wrapText="1"/>
      <protection locked="0"/>
    </xf>
    <xf numFmtId="0" fontId="10" fillId="0" borderId="3" xfId="0" applyFont="1" applyFill="1" applyBorder="1" applyAlignment="1" applyProtection="1">
      <alignment horizontal="center" vertical="center" wrapText="1"/>
    </xf>
    <xf numFmtId="0" fontId="10" fillId="0" borderId="23" xfId="0" applyFont="1" applyFill="1" applyBorder="1" applyAlignment="1" applyProtection="1">
      <alignment horizontal="center" vertical="center" wrapText="1"/>
    </xf>
    <xf numFmtId="0" fontId="117" fillId="0" borderId="0" xfId="0" applyFont="1" applyFill="1" applyBorder="1" applyProtection="1">
      <protection locked="0"/>
    </xf>
    <xf numFmtId="10" fontId="0" fillId="0" borderId="0" xfId="20961" applyNumberFormat="1" applyFont="1"/>
    <xf numFmtId="0" fontId="22" fillId="0" borderId="23" xfId="0" applyFont="1" applyFill="1" applyBorder="1" applyAlignment="1">
      <alignment horizontal="center" vertical="center" wrapText="1"/>
    </xf>
    <xf numFmtId="0" fontId="117" fillId="0" borderId="0" xfId="0" applyFont="1" applyFill="1"/>
    <xf numFmtId="38" fontId="7" fillId="0" borderId="51" xfId="0" applyNumberFormat="1" applyFont="1" applyFill="1" applyBorder="1" applyAlignment="1" applyProtection="1">
      <alignment horizontal="right"/>
      <protection locked="0"/>
    </xf>
    <xf numFmtId="38" fontId="15" fillId="36" borderId="3" xfId="7" applyNumberFormat="1" applyFont="1" applyFill="1" applyBorder="1" applyAlignment="1" applyProtection="1">
      <alignment horizontal="right"/>
    </xf>
    <xf numFmtId="38" fontId="7" fillId="0" borderId="3" xfId="0" applyNumberFormat="1" applyFont="1" applyFill="1" applyBorder="1" applyAlignment="1" applyProtection="1">
      <alignment horizontal="right"/>
      <protection locked="0"/>
    </xf>
    <xf numFmtId="38" fontId="15" fillId="36" borderId="23" xfId="7" applyNumberFormat="1" applyFont="1" applyFill="1" applyBorder="1" applyAlignment="1" applyProtection="1">
      <alignment horizontal="right"/>
    </xf>
    <xf numFmtId="38" fontId="15" fillId="36" borderId="3" xfId="0" applyNumberFormat="1" applyFont="1" applyFill="1" applyBorder="1" applyAlignment="1">
      <alignment horizontal="right"/>
    </xf>
    <xf numFmtId="38" fontId="7" fillId="0" borderId="3" xfId="7" applyNumberFormat="1" applyFont="1" applyFill="1" applyBorder="1" applyAlignment="1" applyProtection="1">
      <alignment horizontal="right"/>
    </xf>
    <xf numFmtId="38" fontId="7" fillId="0" borderId="23" xfId="7" applyNumberFormat="1" applyFont="1" applyFill="1" applyBorder="1" applyAlignment="1" applyProtection="1">
      <alignment horizontal="right"/>
    </xf>
    <xf numFmtId="38" fontId="15" fillId="0" borderId="3" xfId="0" applyNumberFormat="1" applyFont="1" applyFill="1" applyBorder="1" applyAlignment="1">
      <alignment horizontal="center"/>
    </xf>
    <xf numFmtId="38" fontId="15" fillId="0" borderId="23" xfId="0" applyNumberFormat="1" applyFont="1" applyFill="1" applyBorder="1" applyAlignment="1">
      <alignment horizontal="center"/>
    </xf>
    <xf numFmtId="38" fontId="15" fillId="36" borderId="3" xfId="0" applyNumberFormat="1" applyFont="1" applyFill="1" applyBorder="1" applyAlignment="1" applyProtection="1">
      <alignment horizontal="right"/>
    </xf>
    <xf numFmtId="38" fontId="7" fillId="0" borderId="23" xfId="0" applyNumberFormat="1" applyFont="1" applyFill="1" applyBorder="1" applyAlignment="1" applyProtection="1">
      <alignment horizontal="right"/>
      <protection locked="0"/>
    </xf>
    <xf numFmtId="38" fontId="15" fillId="36" borderId="3" xfId="7" applyNumberFormat="1" applyFont="1" applyFill="1" applyBorder="1" applyAlignment="1" applyProtection="1"/>
    <xf numFmtId="38" fontId="7" fillId="0" borderId="3" xfId="0" applyNumberFormat="1" applyFont="1" applyFill="1" applyBorder="1" applyAlignment="1" applyProtection="1">
      <protection locked="0"/>
    </xf>
    <xf numFmtId="38" fontId="15" fillId="36" borderId="23" xfId="7" applyNumberFormat="1" applyFont="1" applyFill="1" applyBorder="1" applyAlignment="1" applyProtection="1"/>
    <xf numFmtId="38" fontId="7" fillId="0" borderId="3" xfId="0" applyNumberFormat="1" applyFont="1" applyFill="1" applyBorder="1" applyAlignment="1" applyProtection="1">
      <alignment horizontal="right" vertical="center"/>
      <protection locked="0"/>
    </xf>
    <xf numFmtId="38" fontId="15" fillId="36" borderId="26" xfId="0" applyNumberFormat="1" applyFont="1" applyFill="1" applyBorder="1" applyAlignment="1">
      <alignment horizontal="right"/>
    </xf>
    <xf numFmtId="38" fontId="15" fillId="36" borderId="26" xfId="7" applyNumberFormat="1" applyFont="1" applyFill="1" applyBorder="1" applyAlignment="1" applyProtection="1">
      <alignment horizontal="right"/>
    </xf>
    <xf numFmtId="38" fontId="15" fillId="36" borderId="27" xfId="7" applyNumberFormat="1" applyFont="1" applyFill="1" applyBorder="1" applyAlignment="1" applyProtection="1">
      <alignment horizontal="right"/>
    </xf>
    <xf numFmtId="164" fontId="7" fillId="0" borderId="3" xfId="7" applyNumberFormat="1" applyFont="1" applyFill="1" applyBorder="1" applyAlignment="1" applyProtection="1">
      <alignment horizontal="right"/>
    </xf>
    <xf numFmtId="164" fontId="15" fillId="36" borderId="3" xfId="7" applyNumberFormat="1" applyFont="1" applyFill="1" applyBorder="1" applyAlignment="1" applyProtection="1">
      <alignment horizontal="right"/>
    </xf>
    <xf numFmtId="164" fontId="7" fillId="0" borderId="10" xfId="7" applyNumberFormat="1" applyFont="1" applyFill="1" applyBorder="1" applyAlignment="1" applyProtection="1">
      <alignment horizontal="right"/>
    </xf>
    <xf numFmtId="164" fontId="15" fillId="36" borderId="23" xfId="7" applyNumberFormat="1" applyFont="1" applyFill="1" applyBorder="1" applyAlignment="1" applyProtection="1">
      <alignment horizontal="right"/>
    </xf>
    <xf numFmtId="38" fontId="7" fillId="0" borderId="10" xfId="7" applyNumberFormat="1" applyFont="1" applyFill="1" applyBorder="1" applyAlignment="1" applyProtection="1">
      <alignment horizontal="right"/>
    </xf>
    <xf numFmtId="164" fontId="7" fillId="0" borderId="3" xfId="7" applyNumberFormat="1" applyFont="1" applyFill="1" applyBorder="1" applyAlignment="1" applyProtection="1">
      <alignment horizontal="right"/>
      <protection locked="0"/>
    </xf>
    <xf numFmtId="164" fontId="7" fillId="0" borderId="10" xfId="7" applyNumberFormat="1" applyFont="1" applyFill="1" applyBorder="1" applyAlignment="1" applyProtection="1">
      <alignment horizontal="right"/>
      <protection locked="0"/>
    </xf>
    <xf numFmtId="164" fontId="7" fillId="0" borderId="23" xfId="7" applyNumberFormat="1" applyFont="1" applyFill="1" applyBorder="1" applyAlignment="1" applyProtection="1">
      <alignment horizontal="right"/>
    </xf>
    <xf numFmtId="164" fontId="15" fillId="0" borderId="3" xfId="7" applyNumberFormat="1" applyFont="1" applyFill="1" applyBorder="1" applyAlignment="1" applyProtection="1">
      <alignment horizontal="right"/>
    </xf>
    <xf numFmtId="164" fontId="15" fillId="0" borderId="10" xfId="7" applyNumberFormat="1" applyFont="1" applyFill="1" applyBorder="1" applyAlignment="1" applyProtection="1">
      <alignment horizontal="right"/>
    </xf>
    <xf numFmtId="164" fontId="15" fillId="36" borderId="26" xfId="7" applyNumberFormat="1" applyFont="1" applyFill="1" applyBorder="1" applyAlignment="1" applyProtection="1">
      <alignment horizontal="right"/>
    </xf>
    <xf numFmtId="164" fontId="15" fillId="36" borderId="27" xfId="7" applyNumberFormat="1" applyFont="1" applyFill="1" applyBorder="1" applyAlignment="1" applyProtection="1">
      <alignment horizontal="right"/>
    </xf>
    <xf numFmtId="0" fontId="117" fillId="0" borderId="0" xfId="0" applyFont="1" applyFill="1" applyAlignment="1">
      <alignment horizontal="center"/>
    </xf>
    <xf numFmtId="38" fontId="15" fillId="36" borderId="118" xfId="0" applyNumberFormat="1" applyFont="1" applyFill="1" applyBorder="1" applyAlignment="1" applyProtection="1">
      <alignment horizontal="right"/>
    </xf>
    <xf numFmtId="38" fontId="7" fillId="0" borderId="118" xfId="0" applyNumberFormat="1" applyFont="1" applyFill="1" applyBorder="1" applyAlignment="1" applyProtection="1">
      <alignment horizontal="right"/>
    </xf>
    <xf numFmtId="38" fontId="15" fillId="80" borderId="118" xfId="0" applyNumberFormat="1" applyFont="1" applyFill="1" applyBorder="1" applyAlignment="1" applyProtection="1">
      <alignment horizontal="right"/>
    </xf>
    <xf numFmtId="38" fontId="15" fillId="36" borderId="26" xfId="0" applyNumberFormat="1" applyFont="1" applyFill="1" applyBorder="1" applyAlignment="1" applyProtection="1">
      <alignment horizontal="right"/>
    </xf>
    <xf numFmtId="0" fontId="118" fillId="0" borderId="7" xfId="0" applyFont="1" applyBorder="1" applyAlignment="1">
      <alignment horizontal="center" vertical="center" wrapText="1"/>
    </xf>
    <xf numFmtId="0" fontId="118" fillId="0" borderId="72" xfId="0" applyFont="1" applyBorder="1" applyAlignment="1">
      <alignment horizontal="center" vertical="center" wrapText="1"/>
    </xf>
    <xf numFmtId="0" fontId="117" fillId="0" borderId="1" xfId="0" applyFont="1" applyFill="1" applyBorder="1" applyAlignment="1">
      <alignment horizontal="center"/>
    </xf>
    <xf numFmtId="38" fontId="6" fillId="36" borderId="118" xfId="7" applyNumberFormat="1" applyFont="1" applyFill="1" applyBorder="1" applyAlignment="1">
      <alignment vertical="center" wrapText="1"/>
    </xf>
    <xf numFmtId="38" fontId="6" fillId="36" borderId="136" xfId="7" applyNumberFormat="1" applyFont="1" applyFill="1" applyBorder="1" applyAlignment="1">
      <alignment vertical="center" wrapText="1"/>
    </xf>
    <xf numFmtId="38" fontId="6" fillId="0" borderId="118" xfId="7" applyNumberFormat="1" applyFont="1" applyBorder="1" applyAlignment="1">
      <alignment vertical="center" wrapText="1"/>
    </xf>
    <xf numFmtId="38" fontId="6" fillId="0" borderId="136" xfId="7" applyNumberFormat="1" applyFont="1" applyBorder="1" applyAlignment="1">
      <alignment vertical="center" wrapText="1"/>
    </xf>
    <xf numFmtId="38" fontId="15" fillId="79" borderId="0" xfId="7" applyNumberFormat="1" applyFont="1" applyFill="1"/>
    <xf numFmtId="38" fontId="6" fillId="0" borderId="118" xfId="7" applyNumberFormat="1" applyFont="1" applyFill="1" applyBorder="1" applyAlignment="1">
      <alignment vertical="center" wrapText="1"/>
    </xf>
    <xf numFmtId="38" fontId="6" fillId="36" borderId="26" xfId="7" applyNumberFormat="1" applyFont="1" applyFill="1" applyBorder="1" applyAlignment="1">
      <alignment vertical="center" wrapText="1"/>
    </xf>
    <xf numFmtId="38" fontId="6" fillId="36" borderId="27" xfId="7" applyNumberFormat="1" applyFont="1" applyFill="1" applyBorder="1" applyAlignment="1">
      <alignment vertical="center" wrapText="1"/>
    </xf>
    <xf numFmtId="9" fontId="4" fillId="0" borderId="24" xfId="0" applyNumberFormat="1" applyFont="1" applyBorder="1" applyAlignment="1"/>
    <xf numFmtId="38" fontId="4" fillId="0" borderId="118" xfId="7" applyNumberFormat="1" applyFont="1" applyBorder="1" applyAlignment="1">
      <alignment horizontal="center" vertical="center"/>
    </xf>
    <xf numFmtId="38" fontId="4" fillId="0" borderId="136" xfId="7" applyNumberFormat="1" applyFont="1" applyBorder="1" applyAlignment="1">
      <alignment horizontal="center" vertical="center"/>
    </xf>
    <xf numFmtId="38" fontId="14" fillId="0" borderId="118" xfId="7" applyNumberFormat="1" applyFont="1" applyBorder="1" applyAlignment="1">
      <alignment horizontal="center" vertical="center"/>
    </xf>
    <xf numFmtId="38" fontId="6" fillId="36" borderId="26" xfId="7" applyNumberFormat="1" applyFont="1" applyFill="1" applyBorder="1" applyAlignment="1">
      <alignment horizontal="center" vertical="center"/>
    </xf>
    <xf numFmtId="38" fontId="6" fillId="36" borderId="27" xfId="7" applyNumberFormat="1" applyFont="1" applyFill="1" applyBorder="1" applyAlignment="1">
      <alignment horizontal="center" vertical="center"/>
    </xf>
    <xf numFmtId="38" fontId="3" fillId="36" borderId="21" xfId="0" applyNumberFormat="1" applyFont="1" applyFill="1" applyBorder="1" applyAlignment="1">
      <alignment horizontal="right" vertical="center"/>
    </xf>
    <xf numFmtId="38" fontId="3" fillId="0" borderId="23" xfId="0" applyNumberFormat="1" applyFont="1" applyBorder="1" applyAlignment="1">
      <alignment horizontal="right" wrapText="1"/>
    </xf>
    <xf numFmtId="38" fontId="3" fillId="36" borderId="23" xfId="0" applyNumberFormat="1" applyFont="1" applyFill="1" applyBorder="1" applyAlignment="1">
      <alignment horizontal="right" vertical="center" wrapText="1"/>
    </xf>
    <xf numFmtId="38" fontId="3" fillId="0" borderId="23" xfId="0" applyNumberFormat="1" applyFont="1" applyFill="1" applyBorder="1" applyAlignment="1">
      <alignment horizontal="right" wrapText="1"/>
    </xf>
    <xf numFmtId="38" fontId="3" fillId="36" borderId="27" xfId="0" applyNumberFormat="1" applyFont="1" applyFill="1" applyBorder="1" applyAlignment="1">
      <alignment horizontal="right" vertical="center" wrapText="1"/>
    </xf>
    <xf numFmtId="38" fontId="0" fillId="0" borderId="23" xfId="0" applyNumberFormat="1" applyFont="1" applyBorder="1" applyAlignment="1">
      <alignment horizontal="right"/>
    </xf>
    <xf numFmtId="38" fontId="0" fillId="0" borderId="23" xfId="0" applyNumberFormat="1" applyFont="1" applyBorder="1" applyAlignment="1">
      <alignment horizontal="right" wrapText="1"/>
    </xf>
    <xf numFmtId="193" fontId="9" fillId="0" borderId="3" xfId="0" applyNumberFormat="1" applyFont="1" applyFill="1" applyBorder="1" applyAlignment="1" applyProtection="1">
      <alignment vertical="center"/>
      <protection locked="0"/>
    </xf>
    <xf numFmtId="10" fontId="9" fillId="0" borderId="26" xfId="20961" applyNumberFormat="1" applyFont="1" applyFill="1" applyBorder="1" applyAlignment="1" applyProtection="1">
      <alignment vertical="center"/>
      <protection locked="0"/>
    </xf>
    <xf numFmtId="38" fontId="15" fillId="36" borderId="23" xfId="2" applyNumberFormat="1" applyFont="1" applyFill="1" applyBorder="1" applyAlignment="1" applyProtection="1">
      <alignment vertical="top"/>
    </xf>
    <xf numFmtId="38" fontId="7" fillId="3" borderId="23" xfId="2" applyNumberFormat="1" applyFont="1" applyFill="1" applyBorder="1" applyAlignment="1" applyProtection="1">
      <alignment vertical="top"/>
      <protection locked="0"/>
    </xf>
    <xf numFmtId="38" fontId="15" fillId="36" borderId="23" xfId="2" applyNumberFormat="1" applyFont="1" applyFill="1" applyBorder="1" applyAlignment="1" applyProtection="1">
      <alignment vertical="top" wrapText="1"/>
    </xf>
    <xf numFmtId="38" fontId="7" fillId="3" borderId="23" xfId="2" applyNumberFormat="1" applyFont="1" applyFill="1" applyBorder="1" applyAlignment="1" applyProtection="1">
      <alignment vertical="top" wrapText="1"/>
      <protection locked="0"/>
    </xf>
    <xf numFmtId="38" fontId="15" fillId="36" borderId="23" xfId="2" applyNumberFormat="1" applyFont="1" applyFill="1" applyBorder="1" applyAlignment="1" applyProtection="1">
      <alignment vertical="top" wrapText="1"/>
      <protection locked="0"/>
    </xf>
    <xf numFmtId="38" fontId="15" fillId="36" borderId="27" xfId="2" applyNumberFormat="1" applyFont="1" applyFill="1" applyBorder="1" applyAlignment="1" applyProtection="1">
      <alignment vertical="top" wrapText="1"/>
    </xf>
    <xf numFmtId="193" fontId="4" fillId="0" borderId="35" xfId="0" applyNumberFormat="1" applyFont="1" applyBorder="1" applyAlignment="1">
      <alignment vertical="center"/>
    </xf>
    <xf numFmtId="193" fontId="4" fillId="0" borderId="14" xfId="0" applyNumberFormat="1" applyFont="1" applyBorder="1" applyAlignment="1">
      <alignment vertical="center"/>
    </xf>
    <xf numFmtId="193" fontId="14" fillId="0" borderId="14" xfId="0" applyNumberFormat="1" applyFont="1" applyBorder="1" applyAlignment="1">
      <alignment vertical="center"/>
    </xf>
    <xf numFmtId="193" fontId="6" fillId="36" borderId="14" xfId="0" applyNumberFormat="1" applyFont="1" applyFill="1" applyBorder="1" applyAlignment="1">
      <alignment vertical="center"/>
    </xf>
    <xf numFmtId="193" fontId="4" fillId="0" borderId="15" xfId="0" applyNumberFormat="1" applyFont="1" applyBorder="1" applyAlignment="1">
      <alignment vertical="center"/>
    </xf>
    <xf numFmtId="193" fontId="6" fillId="36" borderId="17" xfId="0" applyNumberFormat="1" applyFont="1" applyFill="1" applyBorder="1" applyAlignment="1">
      <alignment vertical="center"/>
    </xf>
    <xf numFmtId="193" fontId="4" fillId="0" borderId="18" xfId="0" applyNumberFormat="1" applyFont="1" applyBorder="1" applyAlignment="1">
      <alignment vertical="center"/>
    </xf>
    <xf numFmtId="193" fontId="14" fillId="0" borderId="15" xfId="0" applyNumberFormat="1" applyFont="1" applyBorder="1" applyAlignment="1">
      <alignment vertical="center"/>
    </xf>
    <xf numFmtId="193" fontId="6" fillId="36" borderId="64" xfId="0" applyNumberFormat="1" applyFont="1" applyFill="1" applyBorder="1" applyAlignment="1">
      <alignment vertical="center"/>
    </xf>
    <xf numFmtId="38" fontId="4" fillId="0" borderId="3" xfId="0" applyNumberFormat="1" applyFont="1" applyBorder="1" applyAlignment="1"/>
    <xf numFmtId="38" fontId="4" fillId="0" borderId="8" xfId="0" applyNumberFormat="1" applyFont="1" applyBorder="1" applyAlignment="1"/>
    <xf numFmtId="38" fontId="6" fillId="36" borderId="26" xfId="0" applyNumberFormat="1" applyFont="1" applyFill="1" applyBorder="1"/>
    <xf numFmtId="38" fontId="6" fillId="36" borderId="141" xfId="0" applyNumberFormat="1" applyFont="1" applyFill="1" applyBorder="1"/>
    <xf numFmtId="38" fontId="6" fillId="36" borderId="136" xfId="0" applyNumberFormat="1" applyFont="1" applyFill="1" applyBorder="1"/>
    <xf numFmtId="193" fontId="6" fillId="36" borderId="25" xfId="0" applyNumberFormat="1" applyFont="1" applyFill="1" applyBorder="1"/>
    <xf numFmtId="193" fontId="6" fillId="36" borderId="26" xfId="0" applyNumberFormat="1" applyFont="1" applyFill="1" applyBorder="1"/>
    <xf numFmtId="193" fontId="6" fillId="36" borderId="27" xfId="0" applyNumberFormat="1" applyFont="1" applyFill="1" applyBorder="1"/>
    <xf numFmtId="193" fontId="6" fillId="36" borderId="58" xfId="0" applyNumberFormat="1" applyFont="1" applyFill="1" applyBorder="1"/>
    <xf numFmtId="193" fontId="6" fillId="36" borderId="57" xfId="0" applyNumberFormat="1" applyFont="1" applyFill="1" applyBorder="1" applyAlignment="1"/>
    <xf numFmtId="9" fontId="6" fillId="36" borderId="27" xfId="20961" applyFont="1" applyFill="1" applyBorder="1"/>
    <xf numFmtId="193" fontId="18" fillId="0" borderId="3" xfId="0" applyNumberFormat="1" applyFont="1" applyFill="1" applyBorder="1" applyAlignment="1" applyProtection="1">
      <alignment vertical="center"/>
      <protection locked="0"/>
    </xf>
    <xf numFmtId="10" fontId="18" fillId="0" borderId="26" xfId="20961" applyNumberFormat="1" applyFont="1" applyFill="1" applyBorder="1" applyAlignment="1" applyProtection="1">
      <alignment vertical="center"/>
      <protection locked="0"/>
    </xf>
    <xf numFmtId="10" fontId="4" fillId="0" borderId="24" xfId="20961" applyNumberFormat="1" applyFont="1" applyFill="1" applyBorder="1" applyAlignment="1"/>
    <xf numFmtId="10" fontId="4" fillId="0" borderId="43" xfId="20961" applyNumberFormat="1" applyFont="1" applyFill="1" applyBorder="1" applyAlignment="1"/>
    <xf numFmtId="38" fontId="3" fillId="0" borderId="23" xfId="0" applyNumberFormat="1" applyFont="1" applyFill="1" applyBorder="1" applyAlignment="1">
      <alignment horizontal="right"/>
    </xf>
    <xf numFmtId="164" fontId="4" fillId="0" borderId="118" xfId="7" applyNumberFormat="1" applyFont="1" applyFill="1" applyBorder="1" applyAlignment="1">
      <alignment vertical="center"/>
    </xf>
    <xf numFmtId="164" fontId="4" fillId="0" borderId="119" xfId="7" applyNumberFormat="1" applyFont="1" applyFill="1" applyBorder="1" applyAlignment="1">
      <alignment vertical="center"/>
    </xf>
    <xf numFmtId="164" fontId="6" fillId="0" borderId="119" xfId="7" applyNumberFormat="1" applyFont="1" applyFill="1" applyBorder="1" applyAlignment="1">
      <alignment vertical="center"/>
    </xf>
    <xf numFmtId="164" fontId="6" fillId="0" borderId="118" xfId="0" applyNumberFormat="1" applyFont="1" applyFill="1" applyBorder="1" applyAlignment="1">
      <alignment vertical="center"/>
    </xf>
    <xf numFmtId="164" fontId="6" fillId="0" borderId="28" xfId="7" applyNumberFormat="1" applyFont="1" applyFill="1" applyBorder="1" applyAlignment="1">
      <alignment vertical="center"/>
    </xf>
    <xf numFmtId="164" fontId="4" fillId="0" borderId="30" xfId="7" applyNumberFormat="1" applyFont="1" applyFill="1" applyBorder="1" applyAlignment="1">
      <alignment vertical="center"/>
    </xf>
    <xf numFmtId="164" fontId="4" fillId="0" borderId="114" xfId="7" applyNumberFormat="1" applyFont="1" applyFill="1" applyBorder="1" applyAlignment="1">
      <alignment vertical="center"/>
    </xf>
    <xf numFmtId="164" fontId="6" fillId="0" borderId="30" xfId="7" applyNumberFormat="1" applyFont="1" applyFill="1" applyBorder="1" applyAlignment="1">
      <alignment vertical="center"/>
    </xf>
    <xf numFmtId="164" fontId="6" fillId="0" borderId="114" xfId="7" applyNumberFormat="1" applyFont="1" applyFill="1" applyBorder="1" applyAlignment="1">
      <alignment vertical="center"/>
    </xf>
    <xf numFmtId="10" fontId="4" fillId="0" borderId="112" xfId="20961" applyNumberFormat="1" applyFont="1" applyFill="1" applyBorder="1" applyAlignment="1">
      <alignment vertical="center"/>
    </xf>
    <xf numFmtId="10" fontId="6" fillId="0" borderId="112" xfId="20961" applyNumberFormat="1" applyFont="1" applyFill="1" applyBorder="1" applyAlignment="1">
      <alignment vertical="center"/>
    </xf>
    <xf numFmtId="0" fontId="4" fillId="3" borderId="132" xfId="0" applyFont="1" applyFill="1" applyBorder="1" applyAlignment="1">
      <alignment vertical="center"/>
    </xf>
    <xf numFmtId="164" fontId="6" fillId="0" borderId="118" xfId="7" applyNumberFormat="1" applyFont="1" applyFill="1" applyBorder="1" applyAlignment="1">
      <alignment vertical="center"/>
    </xf>
    <xf numFmtId="164" fontId="6" fillId="0" borderId="26" xfId="0" applyNumberFormat="1" applyFont="1" applyFill="1" applyBorder="1" applyAlignment="1">
      <alignment vertical="center"/>
    </xf>
    <xf numFmtId="164" fontId="6" fillId="0" borderId="26" xfId="7" applyNumberFormat="1" applyFont="1" applyFill="1" applyBorder="1" applyAlignment="1">
      <alignment vertical="center"/>
    </xf>
    <xf numFmtId="164" fontId="6" fillId="0" borderId="136" xfId="7" applyNumberFormat="1" applyFont="1" applyFill="1" applyBorder="1" applyAlignment="1">
      <alignment vertical="center"/>
    </xf>
    <xf numFmtId="164" fontId="6" fillId="0" borderId="27" xfId="7" applyNumberFormat="1" applyFont="1" applyFill="1" applyBorder="1" applyAlignment="1">
      <alignment vertical="center"/>
    </xf>
    <xf numFmtId="164" fontId="6" fillId="0" borderId="21" xfId="7" applyNumberFormat="1" applyFont="1" applyFill="1" applyBorder="1" applyAlignment="1">
      <alignment vertical="center"/>
    </xf>
    <xf numFmtId="164" fontId="6" fillId="0" borderId="127" xfId="7" applyNumberFormat="1" applyFont="1" applyFill="1" applyBorder="1" applyAlignment="1">
      <alignment vertical="center"/>
    </xf>
    <xf numFmtId="10" fontId="6" fillId="0" borderId="129" xfId="20961" applyNumberFormat="1" applyFont="1" applyFill="1" applyBorder="1" applyAlignment="1">
      <alignment vertical="center"/>
    </xf>
    <xf numFmtId="38" fontId="0" fillId="0" borderId="0" xfId="0" applyNumberFormat="1" applyAlignment="1"/>
    <xf numFmtId="0" fontId="105" fillId="0" borderId="74" xfId="0" applyFont="1" applyBorder="1" applyAlignment="1">
      <alignment horizontal="left" vertical="center" wrapText="1"/>
    </xf>
    <xf numFmtId="0" fontId="105" fillId="0" borderId="73" xfId="0" applyFont="1" applyBorder="1" applyAlignment="1">
      <alignment horizontal="left" vertical="center" wrapText="1"/>
    </xf>
    <xf numFmtId="0" fontId="10" fillId="0" borderId="30" xfId="0" applyFont="1" applyFill="1" applyBorder="1" applyAlignment="1" applyProtection="1">
      <alignment horizontal="center"/>
    </xf>
    <xf numFmtId="0" fontId="10" fillId="0" borderId="31" xfId="0" applyFont="1" applyFill="1" applyBorder="1" applyAlignment="1" applyProtection="1">
      <alignment horizontal="center"/>
    </xf>
    <xf numFmtId="0" fontId="10" fillId="0" borderId="33" xfId="0" applyFont="1" applyFill="1" applyBorder="1" applyAlignment="1" applyProtection="1">
      <alignment horizontal="center"/>
    </xf>
    <xf numFmtId="0" fontId="10" fillId="0" borderId="32" xfId="0" applyFont="1" applyFill="1" applyBorder="1" applyAlignment="1" applyProtection="1">
      <alignment horizontal="center"/>
    </xf>
    <xf numFmtId="0" fontId="6" fillId="0" borderId="4" xfId="0" applyFont="1" applyBorder="1" applyAlignment="1">
      <alignment horizontal="center" vertical="center"/>
    </xf>
    <xf numFmtId="0" fontId="6" fillId="0" borderId="77" xfId="0" applyFont="1" applyBorder="1" applyAlignment="1">
      <alignment horizontal="center" vertical="center"/>
    </xf>
    <xf numFmtId="0" fontId="10" fillId="0" borderId="5" xfId="0" applyFont="1" applyFill="1" applyBorder="1" applyAlignment="1">
      <alignment horizontal="center" vertical="center"/>
    </xf>
    <xf numFmtId="0" fontId="10" fillId="0" borderId="7" xfId="0" applyFont="1" applyFill="1" applyBorder="1" applyAlignment="1">
      <alignment horizontal="center" vertical="center"/>
    </xf>
    <xf numFmtId="0" fontId="10" fillId="0" borderId="20" xfId="0" applyFont="1" applyFill="1" applyBorder="1" applyAlignment="1" applyProtection="1">
      <alignment horizontal="center"/>
    </xf>
    <xf numFmtId="0" fontId="10" fillId="0" borderId="21" xfId="0" applyFont="1" applyFill="1" applyBorder="1" applyAlignment="1" applyProtection="1">
      <alignment horizontal="center"/>
    </xf>
    <xf numFmtId="0" fontId="10" fillId="0" borderId="30" xfId="0" applyFont="1" applyBorder="1" applyAlignment="1">
      <alignment horizontal="center" wrapText="1"/>
    </xf>
    <xf numFmtId="0" fontId="9" fillId="0" borderId="32" xfId="0" applyFont="1" applyBorder="1" applyAlignment="1">
      <alignment horizontal="center"/>
    </xf>
    <xf numFmtId="0" fontId="13" fillId="0" borderId="3" xfId="0" applyFont="1" applyBorder="1" applyAlignment="1">
      <alignment wrapText="1"/>
    </xf>
    <xf numFmtId="0" fontId="4" fillId="0" borderId="23" xfId="0" applyFont="1" applyBorder="1" applyAlignment="1"/>
    <xf numFmtId="0" fontId="10" fillId="0" borderId="8" xfId="0" applyFont="1" applyBorder="1" applyAlignment="1">
      <alignment horizontal="center" wrapText="1"/>
    </xf>
    <xf numFmtId="0" fontId="9" fillId="0" borderId="24" xfId="0" applyFont="1" applyBorder="1" applyAlignment="1">
      <alignment horizontal="center"/>
    </xf>
    <xf numFmtId="0" fontId="10" fillId="0" borderId="8" xfId="0" applyFont="1" applyBorder="1" applyAlignment="1">
      <alignment horizontal="center" vertical="center" wrapText="1"/>
    </xf>
    <xf numFmtId="0" fontId="10" fillId="0" borderId="24" xfId="0" applyFont="1" applyBorder="1" applyAlignment="1">
      <alignment horizontal="center" vertical="center" wrapText="1"/>
    </xf>
    <xf numFmtId="0" fontId="4" fillId="0" borderId="118" xfId="0" applyFont="1" applyFill="1" applyBorder="1" applyAlignment="1">
      <alignment horizontal="center" vertical="center" wrapText="1"/>
    </xf>
    <xf numFmtId="0" fontId="4" fillId="0" borderId="119" xfId="0" applyFont="1" applyFill="1" applyBorder="1" applyAlignment="1">
      <alignment horizontal="center"/>
    </xf>
    <xf numFmtId="0" fontId="4" fillId="0" borderId="24" xfId="0" applyFont="1" applyFill="1" applyBorder="1" applyAlignment="1">
      <alignment horizontal="center"/>
    </xf>
    <xf numFmtId="0" fontId="6" fillId="36" borderId="140" xfId="0" applyFont="1" applyFill="1" applyBorder="1" applyAlignment="1">
      <alignment horizontal="center" vertical="center" wrapText="1"/>
    </xf>
    <xf numFmtId="0" fontId="6" fillId="36" borderId="33" xfId="0" applyFont="1" applyFill="1" applyBorder="1" applyAlignment="1">
      <alignment horizontal="center" vertical="center" wrapText="1"/>
    </xf>
    <xf numFmtId="0" fontId="6" fillId="36" borderId="137" xfId="0" applyFont="1" applyFill="1" applyBorder="1" applyAlignment="1">
      <alignment horizontal="center" vertical="center" wrapText="1"/>
    </xf>
    <xf numFmtId="0" fontId="6" fillId="36" borderId="117" xfId="0" applyFont="1" applyFill="1" applyBorder="1" applyAlignment="1">
      <alignment horizontal="center" vertical="center" wrapText="1"/>
    </xf>
    <xf numFmtId="0" fontId="103" fillId="3" borderId="75" xfId="13" applyFont="1" applyFill="1" applyBorder="1" applyAlignment="1" applyProtection="1">
      <alignment horizontal="center" vertical="center" wrapText="1"/>
      <protection locked="0"/>
    </xf>
    <xf numFmtId="0" fontId="103" fillId="3" borderId="72" xfId="13" applyFont="1" applyFill="1" applyBorder="1" applyAlignment="1" applyProtection="1">
      <alignment horizontal="center" vertical="center" wrapText="1"/>
      <protection locked="0"/>
    </xf>
    <xf numFmtId="9" fontId="4" fillId="0" borderId="8" xfId="0" applyNumberFormat="1" applyFont="1" applyBorder="1" applyAlignment="1">
      <alignment horizontal="center" vertical="center"/>
    </xf>
    <xf numFmtId="9" fontId="4" fillId="0" borderId="10" xfId="0" applyNumberFormat="1" applyFont="1" applyBorder="1" applyAlignment="1">
      <alignment horizontal="center" vertical="center"/>
    </xf>
    <xf numFmtId="0" fontId="4" fillId="0" borderId="2" xfId="0" applyFont="1" applyBorder="1" applyAlignment="1">
      <alignment horizontal="center" vertical="center" wrapText="1"/>
    </xf>
    <xf numFmtId="0" fontId="4" fillId="0" borderId="7" xfId="0" applyFont="1" applyBorder="1" applyAlignment="1">
      <alignment horizontal="center" vertical="center" wrapText="1"/>
    </xf>
    <xf numFmtId="164" fontId="15" fillId="3" borderId="19" xfId="1" applyNumberFormat="1" applyFont="1" applyFill="1" applyBorder="1" applyAlignment="1" applyProtection="1">
      <alignment horizontal="center"/>
      <protection locked="0"/>
    </xf>
    <xf numFmtId="164" fontId="15" fillId="3" borderId="20" xfId="1" applyNumberFormat="1" applyFont="1" applyFill="1" applyBorder="1" applyAlignment="1" applyProtection="1">
      <alignment horizontal="center"/>
      <protection locked="0"/>
    </xf>
    <xf numFmtId="164" fontId="15" fillId="3" borderId="21" xfId="1" applyNumberFormat="1" applyFont="1" applyFill="1" applyBorder="1" applyAlignment="1" applyProtection="1">
      <alignment horizontal="center"/>
      <protection locked="0"/>
    </xf>
    <xf numFmtId="0" fontId="6" fillId="0" borderId="56" xfId="0" applyFont="1" applyBorder="1" applyAlignment="1">
      <alignment horizontal="center" vertical="center" wrapText="1"/>
    </xf>
    <xf numFmtId="0" fontId="6" fillId="0" borderId="57" xfId="0" applyFont="1" applyBorder="1" applyAlignment="1">
      <alignment horizontal="center" vertical="center" wrapText="1"/>
    </xf>
    <xf numFmtId="164" fontId="15" fillId="0" borderId="109" xfId="1" applyNumberFormat="1" applyFont="1" applyFill="1" applyBorder="1" applyAlignment="1" applyProtection="1">
      <alignment horizontal="center" vertical="center" wrapText="1"/>
      <protection locked="0"/>
    </xf>
    <xf numFmtId="164" fontId="15" fillId="0" borderId="110" xfId="1" applyNumberFormat="1" applyFont="1" applyFill="1" applyBorder="1" applyAlignment="1" applyProtection="1">
      <alignment horizontal="center" vertical="center" wrapText="1"/>
      <protection locked="0"/>
    </xf>
    <xf numFmtId="0" fontId="4" fillId="0" borderId="2"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75" xfId="0" applyFont="1" applyFill="1" applyBorder="1" applyAlignment="1">
      <alignment horizontal="center" vertical="center" wrapText="1"/>
    </xf>
    <xf numFmtId="0" fontId="4" fillId="0" borderId="72" xfId="0" applyFont="1" applyFill="1" applyBorder="1" applyAlignment="1">
      <alignment horizontal="center" vertical="center" wrapText="1"/>
    </xf>
    <xf numFmtId="0" fontId="4" fillId="0" borderId="8" xfId="0" applyFont="1" applyFill="1" applyBorder="1" applyAlignment="1">
      <alignment horizontal="center" wrapText="1"/>
    </xf>
    <xf numFmtId="0" fontId="4" fillId="0" borderId="10" xfId="0" applyFont="1" applyFill="1" applyBorder="1" applyAlignment="1">
      <alignment horizontal="center" wrapText="1"/>
    </xf>
    <xf numFmtId="0" fontId="4" fillId="0" borderId="68" xfId="0" applyFont="1" applyFill="1" applyBorder="1" applyAlignment="1">
      <alignment horizontal="center" vertical="center" wrapText="1"/>
    </xf>
    <xf numFmtId="0" fontId="4" fillId="0" borderId="61" xfId="0" applyFont="1" applyFill="1" applyBorder="1" applyAlignment="1">
      <alignment horizontal="center" vertical="center" wrapText="1"/>
    </xf>
    <xf numFmtId="0" fontId="4" fillId="0" borderId="125" xfId="0" applyFont="1" applyFill="1" applyBorder="1" applyAlignment="1">
      <alignment horizontal="center" vertical="center" wrapText="1"/>
    </xf>
    <xf numFmtId="0" fontId="14" fillId="0" borderId="60" xfId="0" applyFont="1" applyFill="1" applyBorder="1" applyAlignment="1">
      <alignment horizontal="left" vertical="center"/>
    </xf>
    <xf numFmtId="0" fontId="14" fillId="0" borderId="61" xfId="0" applyFont="1" applyFill="1" applyBorder="1" applyAlignment="1">
      <alignment horizontal="left" vertical="center"/>
    </xf>
    <xf numFmtId="0" fontId="107" fillId="78" borderId="8" xfId="0" applyFont="1" applyFill="1" applyBorder="1" applyAlignment="1">
      <alignment vertical="center" wrapText="1"/>
    </xf>
    <xf numFmtId="0" fontId="107" fillId="78" borderId="10" xfId="0" applyFont="1" applyFill="1" applyBorder="1" applyAlignment="1">
      <alignment vertical="center" wrapText="1"/>
    </xf>
    <xf numFmtId="0" fontId="107" fillId="0" borderId="8" xfId="0" applyFont="1" applyFill="1" applyBorder="1" applyAlignment="1">
      <alignment vertical="center" wrapText="1"/>
    </xf>
    <xf numFmtId="0" fontId="107" fillId="0" borderId="10" xfId="0" applyFont="1" applyFill="1" applyBorder="1" applyAlignment="1">
      <alignment vertical="center" wrapText="1"/>
    </xf>
    <xf numFmtId="0" fontId="107" fillId="0" borderId="8" xfId="0" applyFont="1" applyFill="1" applyBorder="1" applyAlignment="1">
      <alignment horizontal="left" vertical="center" wrapText="1"/>
    </xf>
    <xf numFmtId="0" fontId="107" fillId="0" borderId="10" xfId="0" applyFont="1" applyFill="1" applyBorder="1" applyAlignment="1">
      <alignment horizontal="left" vertical="center" wrapText="1"/>
    </xf>
    <xf numFmtId="0" fontId="106" fillId="76" borderId="90" xfId="0" applyFont="1" applyFill="1" applyBorder="1" applyAlignment="1">
      <alignment horizontal="center" vertical="center" wrapText="1"/>
    </xf>
    <xf numFmtId="0" fontId="106" fillId="76" borderId="0" xfId="0" applyFont="1" applyFill="1" applyBorder="1" applyAlignment="1">
      <alignment horizontal="center" vertical="center" wrapText="1"/>
    </xf>
    <xf numFmtId="0" fontId="106" fillId="76" borderId="91" xfId="0" applyFont="1" applyFill="1" applyBorder="1" applyAlignment="1">
      <alignment horizontal="center" vertical="center" wrapText="1"/>
    </xf>
    <xf numFmtId="0" fontId="106" fillId="0" borderId="103" xfId="0" applyFont="1" applyFill="1" applyBorder="1" applyAlignment="1">
      <alignment horizontal="center" vertical="center"/>
    </xf>
    <xf numFmtId="0" fontId="107" fillId="0" borderId="96" xfId="0" applyFont="1" applyFill="1" applyBorder="1" applyAlignment="1">
      <alignment horizontal="left" vertical="center"/>
    </xf>
    <xf numFmtId="0" fontId="107" fillId="0" borderId="97" xfId="0" applyFont="1" applyFill="1" applyBorder="1" applyAlignment="1">
      <alignment horizontal="left" vertical="center"/>
    </xf>
    <xf numFmtId="0" fontId="106" fillId="76" borderId="106" xfId="0" applyFont="1" applyFill="1" applyBorder="1" applyAlignment="1">
      <alignment horizontal="center" vertical="center"/>
    </xf>
    <xf numFmtId="0" fontId="106" fillId="76" borderId="107" xfId="0" applyFont="1" applyFill="1" applyBorder="1" applyAlignment="1">
      <alignment horizontal="center" vertical="center"/>
    </xf>
    <xf numFmtId="0" fontId="106" fillId="76" borderId="108" xfId="0" applyFont="1" applyFill="1" applyBorder="1" applyAlignment="1">
      <alignment horizontal="center" vertical="center"/>
    </xf>
    <xf numFmtId="0" fontId="107" fillId="0" borderId="99" xfId="0" applyFont="1" applyFill="1" applyBorder="1" applyAlignment="1">
      <alignment horizontal="left" vertical="center" wrapText="1"/>
    </xf>
    <xf numFmtId="0" fontId="107" fillId="0" borderId="100" xfId="0" applyFont="1" applyFill="1" applyBorder="1" applyAlignment="1">
      <alignment horizontal="left" vertical="center" wrapText="1"/>
    </xf>
    <xf numFmtId="0" fontId="107" fillId="0" borderId="95" xfId="0" applyFont="1" applyFill="1" applyBorder="1" applyAlignment="1">
      <alignment horizontal="left" vertical="center" wrapText="1"/>
    </xf>
    <xf numFmtId="0" fontId="107" fillId="0" borderId="104" xfId="0" applyFont="1" applyFill="1" applyBorder="1" applyAlignment="1">
      <alignment horizontal="left" vertical="center" wrapText="1"/>
    </xf>
    <xf numFmtId="0" fontId="106" fillId="76" borderId="92" xfId="0" applyFont="1" applyFill="1" applyBorder="1" applyAlignment="1">
      <alignment horizontal="center" vertical="center" wrapText="1"/>
    </xf>
    <xf numFmtId="0" fontId="106" fillId="76" borderId="93" xfId="0" applyFont="1" applyFill="1" applyBorder="1" applyAlignment="1">
      <alignment horizontal="center" vertical="center" wrapText="1"/>
    </xf>
    <xf numFmtId="0" fontId="106" fillId="76" borderId="94" xfId="0" applyFont="1" applyFill="1" applyBorder="1" applyAlignment="1">
      <alignment horizontal="center" vertical="center" wrapText="1"/>
    </xf>
    <xf numFmtId="0" fontId="106" fillId="0" borderId="105" xfId="0" applyFont="1" applyFill="1" applyBorder="1" applyAlignment="1">
      <alignment horizontal="center" vertical="center"/>
    </xf>
    <xf numFmtId="0" fontId="106" fillId="0" borderId="106" xfId="0" applyFont="1" applyFill="1" applyBorder="1" applyAlignment="1">
      <alignment horizontal="center" vertical="center"/>
    </xf>
    <xf numFmtId="0" fontId="106" fillId="0" borderId="107" xfId="0" applyFont="1" applyFill="1" applyBorder="1" applyAlignment="1">
      <alignment horizontal="center" vertical="center"/>
    </xf>
    <xf numFmtId="0" fontId="106" fillId="0" borderId="108" xfId="0" applyFont="1" applyFill="1" applyBorder="1" applyAlignment="1">
      <alignment horizontal="center" vertical="center"/>
    </xf>
    <xf numFmtId="0" fontId="106" fillId="0" borderId="101" xfId="0" applyFont="1" applyFill="1" applyBorder="1" applyAlignment="1">
      <alignment horizontal="center" vertical="center"/>
    </xf>
    <xf numFmtId="0" fontId="107" fillId="0" borderId="98" xfId="0" applyFont="1" applyFill="1" applyBorder="1" applyAlignment="1">
      <alignment horizontal="left" vertical="center" wrapText="1"/>
    </xf>
    <xf numFmtId="0" fontId="107" fillId="3" borderId="8" xfId="0" applyFont="1" applyFill="1" applyBorder="1" applyAlignment="1">
      <alignment horizontal="left" vertical="center" wrapText="1"/>
    </xf>
    <xf numFmtId="0" fontId="107" fillId="3" borderId="10" xfId="0" applyFont="1" applyFill="1" applyBorder="1" applyAlignment="1">
      <alignment horizontal="left" vertical="center" wrapText="1"/>
    </xf>
    <xf numFmtId="0" fontId="107" fillId="0" borderId="85" xfId="0" applyFont="1" applyFill="1" applyBorder="1" applyAlignment="1">
      <alignment horizontal="left" vertical="center" wrapText="1"/>
    </xf>
    <xf numFmtId="0" fontId="107" fillId="0" borderId="86" xfId="0" applyFont="1" applyFill="1" applyBorder="1" applyAlignment="1">
      <alignment horizontal="left" vertical="center" wrapText="1"/>
    </xf>
    <xf numFmtId="0" fontId="106" fillId="76" borderId="133" xfId="0" applyFont="1" applyFill="1" applyBorder="1" applyAlignment="1">
      <alignment horizontal="center" vertical="center" wrapText="1"/>
    </xf>
    <xf numFmtId="0" fontId="106" fillId="76" borderId="134" xfId="0" applyFont="1" applyFill="1" applyBorder="1" applyAlignment="1">
      <alignment horizontal="center" vertical="center" wrapText="1"/>
    </xf>
    <xf numFmtId="0" fontId="106" fillId="76" borderId="135" xfId="0" applyFont="1" applyFill="1" applyBorder="1" applyAlignment="1">
      <alignment horizontal="center" vertical="center" wrapText="1"/>
    </xf>
    <xf numFmtId="0" fontId="106" fillId="0" borderId="78" xfId="0" applyFont="1" applyFill="1" applyBorder="1" applyAlignment="1">
      <alignment horizontal="center" vertical="center"/>
    </xf>
    <xf numFmtId="0" fontId="106" fillId="0" borderId="79" xfId="0" applyFont="1" applyFill="1" applyBorder="1" applyAlignment="1">
      <alignment horizontal="center" vertical="center"/>
    </xf>
    <xf numFmtId="0" fontId="106" fillId="0" borderId="80" xfId="0" applyFont="1" applyFill="1" applyBorder="1" applyAlignment="1">
      <alignment horizontal="center" vertical="center"/>
    </xf>
    <xf numFmtId="49" fontId="107" fillId="0" borderId="96" xfId="0" applyNumberFormat="1" applyFont="1" applyFill="1" applyBorder="1" applyAlignment="1">
      <alignment horizontal="left" vertical="center" wrapText="1"/>
    </xf>
    <xf numFmtId="49" fontId="107" fillId="0" borderId="97" xfId="0" applyNumberFormat="1" applyFont="1" applyFill="1" applyBorder="1" applyAlignment="1">
      <alignment horizontal="left" vertical="center" wrapText="1"/>
    </xf>
    <xf numFmtId="0" fontId="106" fillId="76" borderId="81" xfId="0" applyFont="1" applyFill="1" applyBorder="1" applyAlignment="1">
      <alignment horizontal="center" vertical="center" wrapText="1"/>
    </xf>
    <xf numFmtId="0" fontId="106" fillId="76" borderId="82" xfId="0" applyFont="1" applyFill="1" applyBorder="1" applyAlignment="1">
      <alignment horizontal="center" vertical="center" wrapText="1"/>
    </xf>
    <xf numFmtId="0" fontId="106" fillId="76" borderId="83" xfId="0" applyFont="1" applyFill="1" applyBorder="1" applyAlignment="1">
      <alignment horizontal="center" vertical="center" wrapText="1"/>
    </xf>
    <xf numFmtId="0" fontId="107" fillId="0" borderId="59" xfId="0" applyFont="1" applyFill="1" applyBorder="1" applyAlignment="1">
      <alignment horizontal="left" vertical="center" wrapText="1"/>
    </xf>
    <xf numFmtId="0" fontId="107" fillId="0" borderId="11" xfId="0" applyFont="1" applyFill="1" applyBorder="1" applyAlignment="1">
      <alignment horizontal="left" vertical="center" wrapText="1"/>
    </xf>
    <xf numFmtId="0" fontId="107" fillId="0" borderId="119" xfId="0" applyFont="1" applyFill="1" applyBorder="1" applyAlignment="1">
      <alignment horizontal="left" vertical="center" wrapText="1"/>
    </xf>
    <xf numFmtId="0" fontId="107" fillId="0" borderId="117" xfId="0" applyFont="1" applyFill="1" applyBorder="1" applyAlignment="1">
      <alignment horizontal="left" vertical="center" wrapText="1"/>
    </xf>
    <xf numFmtId="0" fontId="107" fillId="3" borderId="8" xfId="0" applyFont="1" applyFill="1" applyBorder="1" applyAlignment="1">
      <alignment vertical="center" wrapText="1"/>
    </xf>
    <xf numFmtId="0" fontId="107" fillId="3" borderId="10" xfId="0" applyFont="1" applyFill="1" applyBorder="1" applyAlignment="1">
      <alignment vertical="center" wrapText="1"/>
    </xf>
    <xf numFmtId="0" fontId="107" fillId="0" borderId="85" xfId="0" applyFont="1" applyFill="1" applyBorder="1" applyAlignment="1">
      <alignment vertical="center" wrapText="1"/>
    </xf>
    <xf numFmtId="0" fontId="107" fillId="0" borderId="86" xfId="0" applyFont="1" applyFill="1" applyBorder="1" applyAlignment="1">
      <alignment vertical="center" wrapText="1"/>
    </xf>
    <xf numFmtId="0" fontId="107" fillId="0" borderId="59" xfId="0" applyFont="1" applyFill="1" applyBorder="1" applyAlignment="1">
      <alignment vertical="center" wrapText="1"/>
    </xf>
    <xf numFmtId="0" fontId="107" fillId="0" borderId="11" xfId="0" applyFont="1" applyFill="1" applyBorder="1" applyAlignment="1">
      <alignment vertical="center" wrapText="1"/>
    </xf>
    <xf numFmtId="0" fontId="107" fillId="3" borderId="85" xfId="0" applyFont="1" applyFill="1" applyBorder="1" applyAlignment="1">
      <alignment horizontal="left" vertical="center" wrapText="1"/>
    </xf>
    <xf numFmtId="0" fontId="107" fillId="3" borderId="86" xfId="0" applyFont="1" applyFill="1" applyBorder="1" applyAlignment="1">
      <alignment horizontal="left" vertical="center" wrapText="1"/>
    </xf>
    <xf numFmtId="0" fontId="107" fillId="0" borderId="3" xfId="0" applyFont="1" applyFill="1" applyBorder="1" applyAlignment="1">
      <alignment horizontal="left" vertical="center" wrapText="1"/>
    </xf>
    <xf numFmtId="0" fontId="107" fillId="0" borderId="8" xfId="0" applyFont="1" applyFill="1" applyBorder="1" applyAlignment="1">
      <alignment horizontal="left"/>
    </xf>
    <xf numFmtId="0" fontId="107" fillId="0" borderId="10" xfId="0" applyFont="1" applyFill="1" applyBorder="1" applyAlignment="1">
      <alignment horizontal="left"/>
    </xf>
    <xf numFmtId="0" fontId="107" fillId="0" borderId="88" xfId="0" applyFont="1" applyFill="1" applyBorder="1" applyAlignment="1">
      <alignment horizontal="left" vertical="center" wrapText="1"/>
    </xf>
    <xf numFmtId="0" fontId="107" fillId="0" borderId="89" xfId="0" applyFont="1" applyFill="1" applyBorder="1" applyAlignment="1">
      <alignment horizontal="left" vertical="center" wrapText="1"/>
    </xf>
  </cellXfs>
  <cellStyles count="21412">
    <cellStyle name="_RC VALUTEBIS WRILSI " xfId="18"/>
    <cellStyle name="1Normal" xfId="19"/>
    <cellStyle name="1Normal 2" xfId="20"/>
    <cellStyle name="1Normal 3" xfId="21"/>
    <cellStyle name="20% - Accent1 2" xfId="22"/>
    <cellStyle name="20% - Accent1 2 10" xfId="23"/>
    <cellStyle name="20% - Accent1 2 11" xfId="24"/>
    <cellStyle name="20% - Accent1 2 12" xfId="25"/>
    <cellStyle name="20% - Accent1 2 2" xfId="26"/>
    <cellStyle name="20% - Accent1 2 2 2" xfId="27"/>
    <cellStyle name="20% - Accent1 2 3" xfId="28"/>
    <cellStyle name="20% - Accent1 2 4" xfId="29"/>
    <cellStyle name="20% - Accent1 2 5" xfId="30"/>
    <cellStyle name="20% - Accent1 2 6" xfId="31"/>
    <cellStyle name="20% - Accent1 2 7" xfId="32"/>
    <cellStyle name="20% - Accent1 2 8" xfId="33"/>
    <cellStyle name="20% - Accent1 2 9" xfId="34"/>
    <cellStyle name="20% - Accent1 3" xfId="35"/>
    <cellStyle name="20% - Accent1 3 2" xfId="36"/>
    <cellStyle name="20% - Accent1 3 3" xfId="37"/>
    <cellStyle name="20% - Accent1 4" xfId="38"/>
    <cellStyle name="20% - Accent1 4 2" xfId="39"/>
    <cellStyle name="20% - Accent1 4 3" xfId="40"/>
    <cellStyle name="20% - Accent1 5" xfId="41"/>
    <cellStyle name="20% - Accent1 5 2" xfId="42"/>
    <cellStyle name="20% - Accent1 5 3" xfId="43"/>
    <cellStyle name="20% - Accent1 6" xfId="44"/>
    <cellStyle name="20% - Accent1 6 2" xfId="45"/>
    <cellStyle name="20% - Accent1 6 3" xfId="46"/>
    <cellStyle name="20% - Accent1 7" xfId="47"/>
    <cellStyle name="20% - Accent2 2" xfId="48"/>
    <cellStyle name="20% - Accent2 2 10" xfId="49"/>
    <cellStyle name="20% - Accent2 2 11" xfId="50"/>
    <cellStyle name="20% - Accent2 2 12" xfId="51"/>
    <cellStyle name="20% - Accent2 2 2" xfId="52"/>
    <cellStyle name="20% - Accent2 2 2 2" xfId="53"/>
    <cellStyle name="20% - Accent2 2 3" xfId="54"/>
    <cellStyle name="20% - Accent2 2 4" xfId="55"/>
    <cellStyle name="20% - Accent2 2 5" xfId="56"/>
    <cellStyle name="20% - Accent2 2 6" xfId="57"/>
    <cellStyle name="20% - Accent2 2 7" xfId="58"/>
    <cellStyle name="20% - Accent2 2 8" xfId="59"/>
    <cellStyle name="20% - Accent2 2 9" xfId="60"/>
    <cellStyle name="20% - Accent2 3" xfId="61"/>
    <cellStyle name="20% - Accent2 3 2" xfId="62"/>
    <cellStyle name="20% - Accent2 3 3" xfId="63"/>
    <cellStyle name="20% - Accent2 4" xfId="64"/>
    <cellStyle name="20% - Accent2 4 2" xfId="65"/>
    <cellStyle name="20% - Accent2 4 3" xfId="66"/>
    <cellStyle name="20% - Accent2 5" xfId="67"/>
    <cellStyle name="20% - Accent2 5 2" xfId="68"/>
    <cellStyle name="20% - Accent2 5 3" xfId="69"/>
    <cellStyle name="20% - Accent2 6" xfId="70"/>
    <cellStyle name="20% - Accent2 6 2" xfId="71"/>
    <cellStyle name="20% - Accent2 6 3" xfId="72"/>
    <cellStyle name="20% - Accent2 7" xfId="73"/>
    <cellStyle name="20% - Accent3 2" xfId="74"/>
    <cellStyle name="20% - Accent3 2 10" xfId="75"/>
    <cellStyle name="20% - Accent3 2 11" xfId="76"/>
    <cellStyle name="20% - Accent3 2 12" xfId="77"/>
    <cellStyle name="20% - Accent3 2 2" xfId="78"/>
    <cellStyle name="20% - Accent3 2 2 2" xfId="79"/>
    <cellStyle name="20% - Accent3 2 3" xfId="80"/>
    <cellStyle name="20% - Accent3 2 4" xfId="81"/>
    <cellStyle name="20% - Accent3 2 5" xfId="82"/>
    <cellStyle name="20% - Accent3 2 6" xfId="83"/>
    <cellStyle name="20% - Accent3 2 7" xfId="84"/>
    <cellStyle name="20% - Accent3 2 8" xfId="85"/>
    <cellStyle name="20% - Accent3 2 9" xfId="86"/>
    <cellStyle name="20% - Accent3 3" xfId="87"/>
    <cellStyle name="20% - Accent3 3 2" xfId="88"/>
    <cellStyle name="20% - Accent3 3 3" xfId="89"/>
    <cellStyle name="20% - Accent3 4" xfId="90"/>
    <cellStyle name="20% - Accent3 4 2" xfId="91"/>
    <cellStyle name="20% - Accent3 4 3" xfId="92"/>
    <cellStyle name="20% - Accent3 5" xfId="93"/>
    <cellStyle name="20% - Accent3 5 2" xfId="94"/>
    <cellStyle name="20% - Accent3 5 3" xfId="95"/>
    <cellStyle name="20% - Accent3 6" xfId="96"/>
    <cellStyle name="20% - Accent3 6 2" xfId="97"/>
    <cellStyle name="20% - Accent3 6 3" xfId="98"/>
    <cellStyle name="20% - Accent3 7" xfId="99"/>
    <cellStyle name="20% - Accent4 2" xfId="100"/>
    <cellStyle name="20% - Accent4 2 10" xfId="101"/>
    <cellStyle name="20% - Accent4 2 11" xfId="102"/>
    <cellStyle name="20% - Accent4 2 12" xfId="103"/>
    <cellStyle name="20% - Accent4 2 2" xfId="104"/>
    <cellStyle name="20% - Accent4 2 2 2" xfId="105"/>
    <cellStyle name="20% - Accent4 2 3" xfId="106"/>
    <cellStyle name="20% - Accent4 2 4" xfId="107"/>
    <cellStyle name="20% - Accent4 2 5" xfId="108"/>
    <cellStyle name="20% - Accent4 2 6" xfId="109"/>
    <cellStyle name="20% - Accent4 2 7" xfId="110"/>
    <cellStyle name="20% - Accent4 2 8" xfId="111"/>
    <cellStyle name="20% - Accent4 2 9" xfId="112"/>
    <cellStyle name="20% - Accent4 3" xfId="113"/>
    <cellStyle name="20% - Accent4 3 2" xfId="114"/>
    <cellStyle name="20% - Accent4 3 3" xfId="115"/>
    <cellStyle name="20% - Accent4 4" xfId="116"/>
    <cellStyle name="20% - Accent4 4 2" xfId="117"/>
    <cellStyle name="20% - Accent4 4 3" xfId="118"/>
    <cellStyle name="20% - Accent4 5" xfId="119"/>
    <cellStyle name="20% - Accent4 5 2" xfId="120"/>
    <cellStyle name="20% - Accent4 5 3" xfId="121"/>
    <cellStyle name="20% - Accent4 6" xfId="122"/>
    <cellStyle name="20% - Accent4 6 2" xfId="123"/>
    <cellStyle name="20% - Accent4 6 3" xfId="124"/>
    <cellStyle name="20% - Accent4 7" xfId="125"/>
    <cellStyle name="20% - Accent5 2" xfId="126"/>
    <cellStyle name="20% - Accent5 2 10" xfId="127"/>
    <cellStyle name="20% - Accent5 2 11" xfId="128"/>
    <cellStyle name="20% - Accent5 2 12" xfId="129"/>
    <cellStyle name="20% - Accent5 2 2" xfId="130"/>
    <cellStyle name="20% - Accent5 2 2 2" xfId="131"/>
    <cellStyle name="20% - Accent5 2 3" xfId="132"/>
    <cellStyle name="20% - Accent5 2 4" xfId="133"/>
    <cellStyle name="20% - Accent5 2 5" xfId="134"/>
    <cellStyle name="20% - Accent5 2 6" xfId="135"/>
    <cellStyle name="20% - Accent5 2 7" xfId="136"/>
    <cellStyle name="20% - Accent5 2 8" xfId="137"/>
    <cellStyle name="20% - Accent5 2 9" xfId="138"/>
    <cellStyle name="20% - Accent5 3" xfId="139"/>
    <cellStyle name="20% - Accent5 3 2" xfId="140"/>
    <cellStyle name="20% - Accent5 3 3" xfId="141"/>
    <cellStyle name="20% - Accent5 4" xfId="142"/>
    <cellStyle name="20% - Accent5 4 2" xfId="143"/>
    <cellStyle name="20% - Accent5 4 3" xfId="144"/>
    <cellStyle name="20% - Accent5 5" xfId="145"/>
    <cellStyle name="20% - Accent5 5 2" xfId="146"/>
    <cellStyle name="20% - Accent5 5 3" xfId="147"/>
    <cellStyle name="20% - Accent5 6" xfId="148"/>
    <cellStyle name="20% - Accent5 6 2" xfId="149"/>
    <cellStyle name="20% - Accent5 6 3" xfId="150"/>
    <cellStyle name="20% - Accent5 7" xfId="151"/>
    <cellStyle name="20% - Accent6 2" xfId="152"/>
    <cellStyle name="20% - Accent6 2 10" xfId="153"/>
    <cellStyle name="20% - Accent6 2 11" xfId="154"/>
    <cellStyle name="20% - Accent6 2 12" xfId="155"/>
    <cellStyle name="20% - Accent6 2 2" xfId="156"/>
    <cellStyle name="20% - Accent6 2 2 2" xfId="157"/>
    <cellStyle name="20% - Accent6 2 3" xfId="158"/>
    <cellStyle name="20% - Accent6 2 4" xfId="159"/>
    <cellStyle name="20% - Accent6 2 5" xfId="160"/>
    <cellStyle name="20% - Accent6 2 6" xfId="161"/>
    <cellStyle name="20% - Accent6 2 7" xfId="162"/>
    <cellStyle name="20% - Accent6 2 8" xfId="163"/>
    <cellStyle name="20% - Accent6 2 9" xfId="164"/>
    <cellStyle name="20% - Accent6 3" xfId="165"/>
    <cellStyle name="20% - Accent6 3 2" xfId="166"/>
    <cellStyle name="20% - Accent6 3 3" xfId="167"/>
    <cellStyle name="20% - Accent6 4" xfId="168"/>
    <cellStyle name="20% - Accent6 4 2" xfId="169"/>
    <cellStyle name="20% - Accent6 4 3" xfId="170"/>
    <cellStyle name="20% - Accent6 5" xfId="171"/>
    <cellStyle name="20% - Accent6 5 2" xfId="172"/>
    <cellStyle name="20% - Accent6 5 3" xfId="173"/>
    <cellStyle name="20% - Accent6 6" xfId="174"/>
    <cellStyle name="20% - Accent6 6 2" xfId="175"/>
    <cellStyle name="20% - Accent6 6 3" xfId="176"/>
    <cellStyle name="20% - Accent6 7" xfId="177"/>
    <cellStyle name="40% - Accent1 2" xfId="178"/>
    <cellStyle name="40% - Accent1 2 10" xfId="179"/>
    <cellStyle name="40% - Accent1 2 11" xfId="180"/>
    <cellStyle name="40% - Accent1 2 12" xfId="181"/>
    <cellStyle name="40% - Accent1 2 2" xfId="182"/>
    <cellStyle name="40% - Accent1 2 2 2" xfId="183"/>
    <cellStyle name="40% - Accent1 2 3" xfId="184"/>
    <cellStyle name="40% - Accent1 2 4" xfId="185"/>
    <cellStyle name="40% - Accent1 2 5" xfId="186"/>
    <cellStyle name="40% - Accent1 2 6" xfId="187"/>
    <cellStyle name="40% - Accent1 2 7" xfId="188"/>
    <cellStyle name="40% - Accent1 2 8" xfId="189"/>
    <cellStyle name="40% - Accent1 2 9" xfId="190"/>
    <cellStyle name="40% - Accent1 3" xfId="191"/>
    <cellStyle name="40% - Accent1 3 2" xfId="192"/>
    <cellStyle name="40% - Accent1 3 3" xfId="193"/>
    <cellStyle name="40% - Accent1 4" xfId="194"/>
    <cellStyle name="40% - Accent1 4 2" xfId="195"/>
    <cellStyle name="40% - Accent1 4 3" xfId="196"/>
    <cellStyle name="40% - Accent1 5" xfId="197"/>
    <cellStyle name="40% - Accent1 5 2" xfId="198"/>
    <cellStyle name="40% - Accent1 5 3" xfId="199"/>
    <cellStyle name="40% - Accent1 6" xfId="200"/>
    <cellStyle name="40% - Accent1 6 2" xfId="201"/>
    <cellStyle name="40% - Accent1 6 3" xfId="202"/>
    <cellStyle name="40% - Accent1 7" xfId="203"/>
    <cellStyle name="40% - Accent2 2" xfId="204"/>
    <cellStyle name="40% - Accent2 2 10" xfId="205"/>
    <cellStyle name="40% - Accent2 2 11" xfId="206"/>
    <cellStyle name="40% - Accent2 2 12" xfId="207"/>
    <cellStyle name="40% - Accent2 2 2" xfId="208"/>
    <cellStyle name="40% - Accent2 2 2 2" xfId="209"/>
    <cellStyle name="40% - Accent2 2 3" xfId="210"/>
    <cellStyle name="40% - Accent2 2 4" xfId="211"/>
    <cellStyle name="40% - Accent2 2 5" xfId="212"/>
    <cellStyle name="40% - Accent2 2 6" xfId="213"/>
    <cellStyle name="40% - Accent2 2 7" xfId="214"/>
    <cellStyle name="40% - Accent2 2 8" xfId="215"/>
    <cellStyle name="40% - Accent2 2 9" xfId="216"/>
    <cellStyle name="40% - Accent2 3" xfId="217"/>
    <cellStyle name="40% - Accent2 3 2" xfId="218"/>
    <cellStyle name="40% - Accent2 3 3" xfId="219"/>
    <cellStyle name="40% - Accent2 4" xfId="220"/>
    <cellStyle name="40% - Accent2 4 2" xfId="221"/>
    <cellStyle name="40% - Accent2 4 3" xfId="222"/>
    <cellStyle name="40% - Accent2 5" xfId="223"/>
    <cellStyle name="40% - Accent2 5 2" xfId="224"/>
    <cellStyle name="40% - Accent2 5 3" xfId="225"/>
    <cellStyle name="40% - Accent2 6" xfId="226"/>
    <cellStyle name="40% - Accent2 6 2" xfId="227"/>
    <cellStyle name="40% - Accent2 6 3" xfId="228"/>
    <cellStyle name="40% - Accent2 7" xfId="229"/>
    <cellStyle name="40% - Accent3 2" xfId="230"/>
    <cellStyle name="40% - Accent3 2 10" xfId="231"/>
    <cellStyle name="40% - Accent3 2 11" xfId="232"/>
    <cellStyle name="40% - Accent3 2 12" xfId="233"/>
    <cellStyle name="40% - Accent3 2 2" xfId="234"/>
    <cellStyle name="40% - Accent3 2 2 2" xfId="235"/>
    <cellStyle name="40% - Accent3 2 3" xfId="236"/>
    <cellStyle name="40% - Accent3 2 4" xfId="237"/>
    <cellStyle name="40% - Accent3 2 5" xfId="238"/>
    <cellStyle name="40% - Accent3 2 6" xfId="239"/>
    <cellStyle name="40% - Accent3 2 7" xfId="240"/>
    <cellStyle name="40% - Accent3 2 8" xfId="241"/>
    <cellStyle name="40% - Accent3 2 9" xfId="242"/>
    <cellStyle name="40% - Accent3 3" xfId="243"/>
    <cellStyle name="40% - Accent3 3 2" xfId="244"/>
    <cellStyle name="40% - Accent3 3 3" xfId="245"/>
    <cellStyle name="40% - Accent3 4" xfId="246"/>
    <cellStyle name="40% - Accent3 4 2" xfId="247"/>
    <cellStyle name="40% - Accent3 4 3" xfId="248"/>
    <cellStyle name="40% - Accent3 5" xfId="249"/>
    <cellStyle name="40% - Accent3 5 2" xfId="250"/>
    <cellStyle name="40% - Accent3 5 3" xfId="251"/>
    <cellStyle name="40% - Accent3 6" xfId="252"/>
    <cellStyle name="40% - Accent3 6 2" xfId="253"/>
    <cellStyle name="40% - Accent3 6 3" xfId="254"/>
    <cellStyle name="40% - Accent3 7" xfId="255"/>
    <cellStyle name="40% - Accent4 2" xfId="256"/>
    <cellStyle name="40% - Accent4 2 10" xfId="257"/>
    <cellStyle name="40% - Accent4 2 11" xfId="258"/>
    <cellStyle name="40% - Accent4 2 12" xfId="259"/>
    <cellStyle name="40% - Accent4 2 2" xfId="260"/>
    <cellStyle name="40% - Accent4 2 2 2" xfId="261"/>
    <cellStyle name="40% - Accent4 2 3" xfId="262"/>
    <cellStyle name="40% - Accent4 2 4" xfId="263"/>
    <cellStyle name="40% - Accent4 2 5" xfId="264"/>
    <cellStyle name="40% - Accent4 2 6" xfId="265"/>
    <cellStyle name="40% - Accent4 2 7" xfId="266"/>
    <cellStyle name="40% - Accent4 2 8" xfId="267"/>
    <cellStyle name="40% - Accent4 2 9" xfId="268"/>
    <cellStyle name="40% - Accent4 3" xfId="269"/>
    <cellStyle name="40% - Accent4 3 2" xfId="270"/>
    <cellStyle name="40% - Accent4 3 3" xfId="271"/>
    <cellStyle name="40% - Accent4 4" xfId="272"/>
    <cellStyle name="40% - Accent4 4 2" xfId="273"/>
    <cellStyle name="40% - Accent4 4 3" xfId="274"/>
    <cellStyle name="40% - Accent4 5" xfId="275"/>
    <cellStyle name="40% - Accent4 5 2" xfId="276"/>
    <cellStyle name="40% - Accent4 5 3" xfId="277"/>
    <cellStyle name="40% - Accent4 6" xfId="278"/>
    <cellStyle name="40% - Accent4 6 2" xfId="279"/>
    <cellStyle name="40% - Accent4 6 3" xfId="280"/>
    <cellStyle name="40% - Accent4 7" xfId="281"/>
    <cellStyle name="40% - Accent5 2" xfId="282"/>
    <cellStyle name="40% - Accent5 2 10" xfId="283"/>
    <cellStyle name="40% - Accent5 2 11" xfId="284"/>
    <cellStyle name="40% - Accent5 2 12" xfId="285"/>
    <cellStyle name="40% - Accent5 2 2" xfId="286"/>
    <cellStyle name="40% - Accent5 2 2 2" xfId="287"/>
    <cellStyle name="40% - Accent5 2 3" xfId="288"/>
    <cellStyle name="40% - Accent5 2 4" xfId="289"/>
    <cellStyle name="40% - Accent5 2 5" xfId="290"/>
    <cellStyle name="40% - Accent5 2 6" xfId="291"/>
    <cellStyle name="40% - Accent5 2 7" xfId="292"/>
    <cellStyle name="40% - Accent5 2 8" xfId="293"/>
    <cellStyle name="40% - Accent5 2 9" xfId="294"/>
    <cellStyle name="40% - Accent5 3" xfId="295"/>
    <cellStyle name="40% - Accent5 3 2" xfId="296"/>
    <cellStyle name="40% - Accent5 3 3" xfId="297"/>
    <cellStyle name="40% - Accent5 4" xfId="298"/>
    <cellStyle name="40% - Accent5 4 2" xfId="299"/>
    <cellStyle name="40% - Accent5 4 3" xfId="300"/>
    <cellStyle name="40% - Accent5 5" xfId="301"/>
    <cellStyle name="40% - Accent5 5 2" xfId="302"/>
    <cellStyle name="40% - Accent5 5 3" xfId="303"/>
    <cellStyle name="40% - Accent5 6" xfId="304"/>
    <cellStyle name="40% - Accent5 6 2" xfId="305"/>
    <cellStyle name="40% - Accent5 6 3" xfId="306"/>
    <cellStyle name="40% - Accent5 7" xfId="307"/>
    <cellStyle name="40% - Accent6 2" xfId="308"/>
    <cellStyle name="40% - Accent6 2 10" xfId="309"/>
    <cellStyle name="40% - Accent6 2 11" xfId="310"/>
    <cellStyle name="40% - Accent6 2 12" xfId="311"/>
    <cellStyle name="40% - Accent6 2 2" xfId="312"/>
    <cellStyle name="40% - Accent6 2 2 2" xfId="313"/>
    <cellStyle name="40% - Accent6 2 3" xfId="314"/>
    <cellStyle name="40% - Accent6 2 4" xfId="315"/>
    <cellStyle name="40% - Accent6 2 5" xfId="316"/>
    <cellStyle name="40% - Accent6 2 6" xfId="317"/>
    <cellStyle name="40% - Accent6 2 7" xfId="318"/>
    <cellStyle name="40% - Accent6 2 8" xfId="319"/>
    <cellStyle name="40% - Accent6 2 9" xfId="320"/>
    <cellStyle name="40% - Accent6 3" xfId="321"/>
    <cellStyle name="40% - Accent6 3 2" xfId="322"/>
    <cellStyle name="40% - Accent6 3 3" xfId="323"/>
    <cellStyle name="40% - Accent6 4" xfId="324"/>
    <cellStyle name="40% - Accent6 4 2" xfId="325"/>
    <cellStyle name="40% - Accent6 4 3" xfId="326"/>
    <cellStyle name="40% - Accent6 5" xfId="327"/>
    <cellStyle name="40% - Accent6 5 2" xfId="328"/>
    <cellStyle name="40% - Accent6 5 3" xfId="329"/>
    <cellStyle name="40% - Accent6 6" xfId="330"/>
    <cellStyle name="40% - Accent6 6 2" xfId="331"/>
    <cellStyle name="40% - Accent6 6 3" xfId="332"/>
    <cellStyle name="40% - Accent6 7" xfId="333"/>
    <cellStyle name="60% - Accent1 2" xfId="334"/>
    <cellStyle name="60% - Accent1 2 10" xfId="335"/>
    <cellStyle name="60% - Accent1 2 11" xfId="336"/>
    <cellStyle name="60% - Accent1 2 12" xfId="337"/>
    <cellStyle name="60% - Accent1 2 2" xfId="338"/>
    <cellStyle name="60% - Accent1 2 2 2" xfId="339"/>
    <cellStyle name="60% - Accent1 2 3" xfId="340"/>
    <cellStyle name="60% - Accent1 2 4" xfId="341"/>
    <cellStyle name="60% - Accent1 2 5" xfId="342"/>
    <cellStyle name="60% - Accent1 2 6" xfId="343"/>
    <cellStyle name="60% - Accent1 2 7" xfId="344"/>
    <cellStyle name="60% - Accent1 2 8" xfId="345"/>
    <cellStyle name="60% - Accent1 2 9" xfId="346"/>
    <cellStyle name="60% - Accent1 3" xfId="347"/>
    <cellStyle name="60% - Accent1 3 2" xfId="348"/>
    <cellStyle name="60% - Accent1 3 3" xfId="349"/>
    <cellStyle name="60% - Accent1 4" xfId="350"/>
    <cellStyle name="60% - Accent1 4 2" xfId="351"/>
    <cellStyle name="60% - Accent1 4 3" xfId="352"/>
    <cellStyle name="60% - Accent1 5" xfId="353"/>
    <cellStyle name="60% - Accent1 5 2" xfId="354"/>
    <cellStyle name="60% - Accent1 5 3" xfId="355"/>
    <cellStyle name="60% - Accent1 6" xfId="356"/>
    <cellStyle name="60% - Accent1 6 2" xfId="357"/>
    <cellStyle name="60% - Accent1 6 3" xfId="358"/>
    <cellStyle name="60% - Accent1 7" xfId="359"/>
    <cellStyle name="60% - Accent2 2" xfId="360"/>
    <cellStyle name="60% - Accent2 2 10" xfId="361"/>
    <cellStyle name="60% - Accent2 2 11" xfId="362"/>
    <cellStyle name="60% - Accent2 2 12" xfId="363"/>
    <cellStyle name="60% - Accent2 2 2" xfId="364"/>
    <cellStyle name="60% - Accent2 2 2 2" xfId="365"/>
    <cellStyle name="60% - Accent2 2 3" xfId="366"/>
    <cellStyle name="60% - Accent2 2 4" xfId="367"/>
    <cellStyle name="60% - Accent2 2 5" xfId="368"/>
    <cellStyle name="60% - Accent2 2 6" xfId="369"/>
    <cellStyle name="60% - Accent2 2 7" xfId="370"/>
    <cellStyle name="60% - Accent2 2 8" xfId="371"/>
    <cellStyle name="60% - Accent2 2 9" xfId="372"/>
    <cellStyle name="60% - Accent2 3" xfId="373"/>
    <cellStyle name="60% - Accent2 3 2" xfId="374"/>
    <cellStyle name="60% - Accent2 3 3" xfId="375"/>
    <cellStyle name="60% - Accent2 4" xfId="376"/>
    <cellStyle name="60% - Accent2 4 2" xfId="377"/>
    <cellStyle name="60% - Accent2 4 3" xfId="378"/>
    <cellStyle name="60% - Accent2 5" xfId="379"/>
    <cellStyle name="60% - Accent2 5 2" xfId="380"/>
    <cellStyle name="60% - Accent2 5 3" xfId="381"/>
    <cellStyle name="60% - Accent2 6" xfId="382"/>
    <cellStyle name="60% - Accent2 6 2" xfId="383"/>
    <cellStyle name="60% - Accent2 6 3" xfId="384"/>
    <cellStyle name="60% - Accent2 7" xfId="385"/>
    <cellStyle name="60% - Accent3 2" xfId="386"/>
    <cellStyle name="60% - Accent3 2 10" xfId="387"/>
    <cellStyle name="60% - Accent3 2 11" xfId="388"/>
    <cellStyle name="60% - Accent3 2 12" xfId="389"/>
    <cellStyle name="60% - Accent3 2 2" xfId="390"/>
    <cellStyle name="60% - Accent3 2 2 2" xfId="391"/>
    <cellStyle name="60% - Accent3 2 3" xfId="392"/>
    <cellStyle name="60% - Accent3 2 4" xfId="393"/>
    <cellStyle name="60% - Accent3 2 5" xfId="394"/>
    <cellStyle name="60% - Accent3 2 6" xfId="395"/>
    <cellStyle name="60% - Accent3 2 7" xfId="396"/>
    <cellStyle name="60% - Accent3 2 8" xfId="397"/>
    <cellStyle name="60% - Accent3 2 9" xfId="398"/>
    <cellStyle name="60% - Accent3 3" xfId="399"/>
    <cellStyle name="60% - Accent3 3 2" xfId="400"/>
    <cellStyle name="60% - Accent3 3 3" xfId="401"/>
    <cellStyle name="60% - Accent3 4" xfId="402"/>
    <cellStyle name="60% - Accent3 4 2" xfId="403"/>
    <cellStyle name="60% - Accent3 4 3" xfId="404"/>
    <cellStyle name="60% - Accent3 5" xfId="405"/>
    <cellStyle name="60% - Accent3 5 2" xfId="406"/>
    <cellStyle name="60% - Accent3 5 3" xfId="407"/>
    <cellStyle name="60% - Accent3 6" xfId="408"/>
    <cellStyle name="60% - Accent3 6 2" xfId="409"/>
    <cellStyle name="60% - Accent3 6 3" xfId="410"/>
    <cellStyle name="60% - Accent3 7" xfId="411"/>
    <cellStyle name="60% - Accent4 2" xfId="412"/>
    <cellStyle name="60% - Accent4 2 10" xfId="413"/>
    <cellStyle name="60% - Accent4 2 11" xfId="414"/>
    <cellStyle name="60% - Accent4 2 12" xfId="415"/>
    <cellStyle name="60% - Accent4 2 2" xfId="416"/>
    <cellStyle name="60% - Accent4 2 2 2" xfId="417"/>
    <cellStyle name="60% - Accent4 2 3" xfId="418"/>
    <cellStyle name="60% - Accent4 2 4" xfId="419"/>
    <cellStyle name="60% - Accent4 2 5" xfId="420"/>
    <cellStyle name="60% - Accent4 2 6" xfId="421"/>
    <cellStyle name="60% - Accent4 2 7" xfId="422"/>
    <cellStyle name="60% - Accent4 2 8" xfId="423"/>
    <cellStyle name="60% - Accent4 2 9" xfId="424"/>
    <cellStyle name="60% - Accent4 3" xfId="425"/>
    <cellStyle name="60% - Accent4 3 2" xfId="426"/>
    <cellStyle name="60% - Accent4 3 3" xfId="427"/>
    <cellStyle name="60% - Accent4 4" xfId="428"/>
    <cellStyle name="60% - Accent4 4 2" xfId="429"/>
    <cellStyle name="60% - Accent4 4 3" xfId="430"/>
    <cellStyle name="60% - Accent4 5" xfId="431"/>
    <cellStyle name="60% - Accent4 5 2" xfId="432"/>
    <cellStyle name="60% - Accent4 5 3" xfId="433"/>
    <cellStyle name="60% - Accent4 6" xfId="434"/>
    <cellStyle name="60% - Accent4 6 2" xfId="435"/>
    <cellStyle name="60% - Accent4 6 3" xfId="436"/>
    <cellStyle name="60% - Accent4 7" xfId="437"/>
    <cellStyle name="60% - Accent5 2" xfId="438"/>
    <cellStyle name="60% - Accent5 2 10" xfId="439"/>
    <cellStyle name="60% - Accent5 2 11" xfId="440"/>
    <cellStyle name="60% - Accent5 2 12" xfId="441"/>
    <cellStyle name="60% - Accent5 2 2" xfId="442"/>
    <cellStyle name="60% - Accent5 2 2 2" xfId="443"/>
    <cellStyle name="60% - Accent5 2 3" xfId="444"/>
    <cellStyle name="60% - Accent5 2 4" xfId="445"/>
    <cellStyle name="60% - Accent5 2 5" xfId="446"/>
    <cellStyle name="60% - Accent5 2 6" xfId="447"/>
    <cellStyle name="60% - Accent5 2 7" xfId="448"/>
    <cellStyle name="60% - Accent5 2 8" xfId="449"/>
    <cellStyle name="60% - Accent5 2 9" xfId="450"/>
    <cellStyle name="60% - Accent5 3" xfId="451"/>
    <cellStyle name="60% - Accent5 3 2" xfId="452"/>
    <cellStyle name="60% - Accent5 3 3" xfId="453"/>
    <cellStyle name="60% - Accent5 4" xfId="454"/>
    <cellStyle name="60% - Accent5 4 2" xfId="455"/>
    <cellStyle name="60% - Accent5 4 3" xfId="456"/>
    <cellStyle name="60% - Accent5 5" xfId="457"/>
    <cellStyle name="60% - Accent5 5 2" xfId="458"/>
    <cellStyle name="60% - Accent5 5 3" xfId="459"/>
    <cellStyle name="60% - Accent5 6" xfId="460"/>
    <cellStyle name="60% - Accent5 6 2" xfId="461"/>
    <cellStyle name="60% - Accent5 6 3" xfId="462"/>
    <cellStyle name="60% - Accent5 7" xfId="463"/>
    <cellStyle name="60% - Accent6 2" xfId="464"/>
    <cellStyle name="60% - Accent6 2 10" xfId="465"/>
    <cellStyle name="60% - Accent6 2 11" xfId="466"/>
    <cellStyle name="60% - Accent6 2 12" xfId="467"/>
    <cellStyle name="60% - Accent6 2 2" xfId="468"/>
    <cellStyle name="60% - Accent6 2 2 2" xfId="469"/>
    <cellStyle name="60% - Accent6 2 3" xfId="470"/>
    <cellStyle name="60% - Accent6 2 4" xfId="471"/>
    <cellStyle name="60% - Accent6 2 5" xfId="472"/>
    <cellStyle name="60% - Accent6 2 6" xfId="473"/>
    <cellStyle name="60% - Accent6 2 7" xfId="474"/>
    <cellStyle name="60% - Accent6 2 8" xfId="475"/>
    <cellStyle name="60% - Accent6 2 9" xfId="476"/>
    <cellStyle name="60% - Accent6 3" xfId="477"/>
    <cellStyle name="60% - Accent6 3 2" xfId="478"/>
    <cellStyle name="60% - Accent6 3 3" xfId="479"/>
    <cellStyle name="60% - Accent6 4" xfId="480"/>
    <cellStyle name="60% - Accent6 4 2" xfId="481"/>
    <cellStyle name="60% - Accent6 4 3" xfId="482"/>
    <cellStyle name="60% - Accent6 5" xfId="483"/>
    <cellStyle name="60% - Accent6 5 2" xfId="484"/>
    <cellStyle name="60% - Accent6 5 3" xfId="485"/>
    <cellStyle name="60% - Accent6 6" xfId="486"/>
    <cellStyle name="60% - Accent6 6 2" xfId="487"/>
    <cellStyle name="60% - Accent6 6 3" xfId="488"/>
    <cellStyle name="60% - Accent6 7" xfId="489"/>
    <cellStyle name="Accent1 - 20%" xfId="490"/>
    <cellStyle name="Accent1 - 40%" xfId="491"/>
    <cellStyle name="Accent1 - 60%" xfId="492"/>
    <cellStyle name="Accent1 2" xfId="493"/>
    <cellStyle name="Accent1 2 10" xfId="494"/>
    <cellStyle name="Accent1 2 11" xfId="495"/>
    <cellStyle name="Accent1 2 12" xfId="496"/>
    <cellStyle name="Accent1 2 2" xfId="497"/>
    <cellStyle name="Accent1 2 2 2" xfId="498"/>
    <cellStyle name="Accent1 2 3" xfId="499"/>
    <cellStyle name="Accent1 2 4" xfId="500"/>
    <cellStyle name="Accent1 2 5" xfId="501"/>
    <cellStyle name="Accent1 2 6" xfId="502"/>
    <cellStyle name="Accent1 2 7" xfId="503"/>
    <cellStyle name="Accent1 2 8" xfId="504"/>
    <cellStyle name="Accent1 2 9" xfId="505"/>
    <cellStyle name="Accent1 3" xfId="506"/>
    <cellStyle name="Accent1 3 2" xfId="507"/>
    <cellStyle name="Accent1 3 3" xfId="508"/>
    <cellStyle name="Accent1 4" xfId="509"/>
    <cellStyle name="Accent1 4 2" xfId="510"/>
    <cellStyle name="Accent1 4 3" xfId="511"/>
    <cellStyle name="Accent1 5" xfId="512"/>
    <cellStyle name="Accent1 5 2" xfId="513"/>
    <cellStyle name="Accent1 5 3" xfId="514"/>
    <cellStyle name="Accent1 6" xfId="515"/>
    <cellStyle name="Accent1 6 2" xfId="516"/>
    <cellStyle name="Accent1 6 3" xfId="517"/>
    <cellStyle name="Accent1 7" xfId="518"/>
    <cellStyle name="Accent1 8" xfId="519"/>
    <cellStyle name="Accent1 9" xfId="520"/>
    <cellStyle name="Accent2 - 20%" xfId="521"/>
    <cellStyle name="Accent2 - 40%" xfId="522"/>
    <cellStyle name="Accent2 - 60%" xfId="523"/>
    <cellStyle name="Accent2 2" xfId="524"/>
    <cellStyle name="Accent2 2 10" xfId="525"/>
    <cellStyle name="Accent2 2 11" xfId="526"/>
    <cellStyle name="Accent2 2 12" xfId="527"/>
    <cellStyle name="Accent2 2 2" xfId="528"/>
    <cellStyle name="Accent2 2 2 2" xfId="529"/>
    <cellStyle name="Accent2 2 3" xfId="530"/>
    <cellStyle name="Accent2 2 4" xfId="531"/>
    <cellStyle name="Accent2 2 5" xfId="532"/>
    <cellStyle name="Accent2 2 6" xfId="533"/>
    <cellStyle name="Accent2 2 7" xfId="534"/>
    <cellStyle name="Accent2 2 8" xfId="535"/>
    <cellStyle name="Accent2 2 9" xfId="536"/>
    <cellStyle name="Accent2 3" xfId="537"/>
    <cellStyle name="Accent2 3 2" xfId="538"/>
    <cellStyle name="Accent2 3 3" xfId="539"/>
    <cellStyle name="Accent2 4" xfId="540"/>
    <cellStyle name="Accent2 4 2" xfId="541"/>
    <cellStyle name="Accent2 4 3" xfId="542"/>
    <cellStyle name="Accent2 5" xfId="543"/>
    <cellStyle name="Accent2 5 2" xfId="544"/>
    <cellStyle name="Accent2 5 3" xfId="545"/>
    <cellStyle name="Accent2 6" xfId="546"/>
    <cellStyle name="Accent2 6 2" xfId="547"/>
    <cellStyle name="Accent2 6 3" xfId="548"/>
    <cellStyle name="Accent2 7" xfId="549"/>
    <cellStyle name="Accent2 8" xfId="550"/>
    <cellStyle name="Accent2 9" xfId="551"/>
    <cellStyle name="Accent3 - 20%" xfId="552"/>
    <cellStyle name="Accent3 - 40%" xfId="553"/>
    <cellStyle name="Accent3 - 60%" xfId="554"/>
    <cellStyle name="Accent3 2" xfId="555"/>
    <cellStyle name="Accent3 2 10" xfId="556"/>
    <cellStyle name="Accent3 2 11" xfId="557"/>
    <cellStyle name="Accent3 2 12" xfId="558"/>
    <cellStyle name="Accent3 2 2" xfId="559"/>
    <cellStyle name="Accent3 2 2 2" xfId="560"/>
    <cellStyle name="Accent3 2 3" xfId="561"/>
    <cellStyle name="Accent3 2 4" xfId="562"/>
    <cellStyle name="Accent3 2 5" xfId="563"/>
    <cellStyle name="Accent3 2 6" xfId="564"/>
    <cellStyle name="Accent3 2 7" xfId="565"/>
    <cellStyle name="Accent3 2 8" xfId="566"/>
    <cellStyle name="Accent3 2 9" xfId="567"/>
    <cellStyle name="Accent3 3" xfId="568"/>
    <cellStyle name="Accent3 3 2" xfId="569"/>
    <cellStyle name="Accent3 3 3" xfId="570"/>
    <cellStyle name="Accent3 4" xfId="571"/>
    <cellStyle name="Accent3 4 2" xfId="572"/>
    <cellStyle name="Accent3 4 3" xfId="573"/>
    <cellStyle name="Accent3 5" xfId="574"/>
    <cellStyle name="Accent3 5 2" xfId="575"/>
    <cellStyle name="Accent3 5 3" xfId="576"/>
    <cellStyle name="Accent3 6" xfId="577"/>
    <cellStyle name="Accent3 6 2" xfId="578"/>
    <cellStyle name="Accent3 6 3" xfId="579"/>
    <cellStyle name="Accent3 7" xfId="580"/>
    <cellStyle name="Accent3 8" xfId="581"/>
    <cellStyle name="Accent3 9" xfId="582"/>
    <cellStyle name="Accent4 - 20%" xfId="583"/>
    <cellStyle name="Accent4 - 40%" xfId="584"/>
    <cellStyle name="Accent4 - 60%" xfId="585"/>
    <cellStyle name="Accent4 2" xfId="586"/>
    <cellStyle name="Accent4 2 10" xfId="587"/>
    <cellStyle name="Accent4 2 11" xfId="588"/>
    <cellStyle name="Accent4 2 12" xfId="589"/>
    <cellStyle name="Accent4 2 2" xfId="590"/>
    <cellStyle name="Accent4 2 2 2" xfId="591"/>
    <cellStyle name="Accent4 2 3" xfId="592"/>
    <cellStyle name="Accent4 2 4" xfId="593"/>
    <cellStyle name="Accent4 2 5" xfId="594"/>
    <cellStyle name="Accent4 2 6" xfId="595"/>
    <cellStyle name="Accent4 2 7" xfId="596"/>
    <cellStyle name="Accent4 2 8" xfId="597"/>
    <cellStyle name="Accent4 2 9" xfId="598"/>
    <cellStyle name="Accent4 3" xfId="599"/>
    <cellStyle name="Accent4 3 2" xfId="600"/>
    <cellStyle name="Accent4 3 3" xfId="601"/>
    <cellStyle name="Accent4 4" xfId="602"/>
    <cellStyle name="Accent4 4 2" xfId="603"/>
    <cellStyle name="Accent4 4 3" xfId="604"/>
    <cellStyle name="Accent4 5" xfId="605"/>
    <cellStyle name="Accent4 5 2" xfId="606"/>
    <cellStyle name="Accent4 5 3" xfId="607"/>
    <cellStyle name="Accent4 6" xfId="608"/>
    <cellStyle name="Accent4 6 2" xfId="609"/>
    <cellStyle name="Accent4 6 3" xfId="610"/>
    <cellStyle name="Accent4 7" xfId="611"/>
    <cellStyle name="Accent4 8" xfId="612"/>
    <cellStyle name="Accent4 9" xfId="613"/>
    <cellStyle name="Accent5 - 20%" xfId="614"/>
    <cellStyle name="Accent5 - 40%" xfId="615"/>
    <cellStyle name="Accent5 - 60%" xfId="616"/>
    <cellStyle name="Accent5 2" xfId="617"/>
    <cellStyle name="Accent5 2 10" xfId="618"/>
    <cellStyle name="Accent5 2 11" xfId="619"/>
    <cellStyle name="Accent5 2 12" xfId="620"/>
    <cellStyle name="Accent5 2 2" xfId="621"/>
    <cellStyle name="Accent5 2 2 2" xfId="622"/>
    <cellStyle name="Accent5 2 3" xfId="623"/>
    <cellStyle name="Accent5 2 4" xfId="624"/>
    <cellStyle name="Accent5 2 5" xfId="625"/>
    <cellStyle name="Accent5 2 6" xfId="626"/>
    <cellStyle name="Accent5 2 7" xfId="627"/>
    <cellStyle name="Accent5 2 8" xfId="628"/>
    <cellStyle name="Accent5 2 9" xfId="629"/>
    <cellStyle name="Accent5 3" xfId="630"/>
    <cellStyle name="Accent5 3 2" xfId="631"/>
    <cellStyle name="Accent5 3 3" xfId="632"/>
    <cellStyle name="Accent5 4" xfId="633"/>
    <cellStyle name="Accent5 4 2" xfId="634"/>
    <cellStyle name="Accent5 4 3" xfId="635"/>
    <cellStyle name="Accent5 5" xfId="636"/>
    <cellStyle name="Accent5 5 2" xfId="637"/>
    <cellStyle name="Accent5 5 3" xfId="638"/>
    <cellStyle name="Accent5 6" xfId="639"/>
    <cellStyle name="Accent5 6 2" xfId="640"/>
    <cellStyle name="Accent5 6 3" xfId="641"/>
    <cellStyle name="Accent5 7" xfId="642"/>
    <cellStyle name="Accent5 8" xfId="643"/>
    <cellStyle name="Accent5 9" xfId="644"/>
    <cellStyle name="Accent6 - 20%" xfId="645"/>
    <cellStyle name="Accent6 - 40%" xfId="646"/>
    <cellStyle name="Accent6 - 60%" xfId="647"/>
    <cellStyle name="Accent6 2" xfId="648"/>
    <cellStyle name="Accent6 2 10" xfId="649"/>
    <cellStyle name="Accent6 2 11" xfId="650"/>
    <cellStyle name="Accent6 2 12" xfId="651"/>
    <cellStyle name="Accent6 2 2" xfId="652"/>
    <cellStyle name="Accent6 2 2 2" xfId="653"/>
    <cellStyle name="Accent6 2 3" xfId="654"/>
    <cellStyle name="Accent6 2 4" xfId="655"/>
    <cellStyle name="Accent6 2 5" xfId="656"/>
    <cellStyle name="Accent6 2 6" xfId="657"/>
    <cellStyle name="Accent6 2 7" xfId="658"/>
    <cellStyle name="Accent6 2 8" xfId="659"/>
    <cellStyle name="Accent6 2 9" xfId="660"/>
    <cellStyle name="Accent6 3" xfId="661"/>
    <cellStyle name="Accent6 3 2" xfId="662"/>
    <cellStyle name="Accent6 3 3" xfId="663"/>
    <cellStyle name="Accent6 4" xfId="664"/>
    <cellStyle name="Accent6 4 2" xfId="665"/>
    <cellStyle name="Accent6 4 3" xfId="666"/>
    <cellStyle name="Accent6 5" xfId="667"/>
    <cellStyle name="Accent6 5 2" xfId="668"/>
    <cellStyle name="Accent6 5 3" xfId="669"/>
    <cellStyle name="Accent6 6" xfId="670"/>
    <cellStyle name="Accent6 6 2" xfId="671"/>
    <cellStyle name="Accent6 6 3" xfId="672"/>
    <cellStyle name="Accent6 7" xfId="673"/>
    <cellStyle name="Accent6 8" xfId="674"/>
    <cellStyle name="Accent6 9" xfId="675"/>
    <cellStyle name="Bad 2" xfId="676"/>
    <cellStyle name="Bad 2 10" xfId="677"/>
    <cellStyle name="Bad 2 11" xfId="678"/>
    <cellStyle name="Bad 2 12" xfId="679"/>
    <cellStyle name="Bad 2 2" xfId="680"/>
    <cellStyle name="Bad 2 2 2" xfId="681"/>
    <cellStyle name="Bad 2 3" xfId="682"/>
    <cellStyle name="Bad 2 4" xfId="683"/>
    <cellStyle name="Bad 2 5" xfId="684"/>
    <cellStyle name="Bad 2 6" xfId="685"/>
    <cellStyle name="Bad 2 7" xfId="686"/>
    <cellStyle name="Bad 2 8" xfId="687"/>
    <cellStyle name="Bad 2 9" xfId="688"/>
    <cellStyle name="Bad 3" xfId="689"/>
    <cellStyle name="Bad 3 2" xfId="690"/>
    <cellStyle name="Bad 3 3" xfId="691"/>
    <cellStyle name="Bad 4" xfId="692"/>
    <cellStyle name="Bad 4 2" xfId="693"/>
    <cellStyle name="Bad 4 3" xfId="694"/>
    <cellStyle name="Bad 5" xfId="695"/>
    <cellStyle name="Bad 5 2" xfId="696"/>
    <cellStyle name="Bad 5 3" xfId="697"/>
    <cellStyle name="Bad 6" xfId="698"/>
    <cellStyle name="Bad 6 2" xfId="699"/>
    <cellStyle name="Bad 6 3" xfId="700"/>
    <cellStyle name="Bad 7" xfId="701"/>
    <cellStyle name="Calc Currency (0)" xfId="702"/>
    <cellStyle name="Calc Currency (0) 10" xfId="703"/>
    <cellStyle name="Calc Currency (0) 11" xfId="704"/>
    <cellStyle name="Calc Currency (0) 12" xfId="705"/>
    <cellStyle name="Calc Currency (0) 2" xfId="706"/>
    <cellStyle name="Calc Currency (0) 3" xfId="707"/>
    <cellStyle name="Calc Currency (0) 4" xfId="708"/>
    <cellStyle name="Calc Currency (0) 5" xfId="709"/>
    <cellStyle name="Calc Currency (0) 6" xfId="710"/>
    <cellStyle name="Calc Currency (0) 7" xfId="711"/>
    <cellStyle name="Calc Currency (0) 8" xfId="712"/>
    <cellStyle name="Calc Currency (0) 9" xfId="713"/>
    <cellStyle name="Calc Currency (2)" xfId="714"/>
    <cellStyle name="Calc Percent (0)" xfId="715"/>
    <cellStyle name="Calc Percent (1)" xfId="716"/>
    <cellStyle name="Calc Percent (2)" xfId="717"/>
    <cellStyle name="Calc Units (0)" xfId="718"/>
    <cellStyle name="Calc Units (1)" xfId="719"/>
    <cellStyle name="Calc Units (2)" xfId="720"/>
    <cellStyle name="Calculation 2" xfId="721"/>
    <cellStyle name="Calculation 2 10" xfId="722"/>
    <cellStyle name="Calculation 2 10 2" xfId="723"/>
    <cellStyle name="Calculation 2 10 2 2" xfId="21408"/>
    <cellStyle name="Calculation 2 10 3" xfId="724"/>
    <cellStyle name="Calculation 2 10 3 2" xfId="21407"/>
    <cellStyle name="Calculation 2 10 4" xfId="725"/>
    <cellStyle name="Calculation 2 10 4 2" xfId="21406"/>
    <cellStyle name="Calculation 2 10 5" xfId="726"/>
    <cellStyle name="Calculation 2 10 5 2" xfId="21405"/>
    <cellStyle name="Calculation 2 11" xfId="727"/>
    <cellStyle name="Calculation 2 11 2" xfId="728"/>
    <cellStyle name="Calculation 2 11 2 2" xfId="21403"/>
    <cellStyle name="Calculation 2 11 3" xfId="729"/>
    <cellStyle name="Calculation 2 11 3 2" xfId="21402"/>
    <cellStyle name="Calculation 2 11 4" xfId="730"/>
    <cellStyle name="Calculation 2 11 4 2" xfId="21401"/>
    <cellStyle name="Calculation 2 11 5" xfId="731"/>
    <cellStyle name="Calculation 2 11 5 2" xfId="21400"/>
    <cellStyle name="Calculation 2 11 6" xfId="21404"/>
    <cellStyle name="Calculation 2 12" xfId="732"/>
    <cellStyle name="Calculation 2 12 2" xfId="733"/>
    <cellStyle name="Calculation 2 12 2 2" xfId="21398"/>
    <cellStyle name="Calculation 2 12 3" xfId="734"/>
    <cellStyle name="Calculation 2 12 3 2" xfId="21397"/>
    <cellStyle name="Calculation 2 12 4" xfId="735"/>
    <cellStyle name="Calculation 2 12 4 2" xfId="21396"/>
    <cellStyle name="Calculation 2 12 5" xfId="736"/>
    <cellStyle name="Calculation 2 12 5 2" xfId="21395"/>
    <cellStyle name="Calculation 2 12 6" xfId="21399"/>
    <cellStyle name="Calculation 2 13" xfId="737"/>
    <cellStyle name="Calculation 2 13 2" xfId="738"/>
    <cellStyle name="Calculation 2 13 2 2" xfId="21393"/>
    <cellStyle name="Calculation 2 13 3" xfId="739"/>
    <cellStyle name="Calculation 2 13 3 2" xfId="21392"/>
    <cellStyle name="Calculation 2 13 4" xfId="740"/>
    <cellStyle name="Calculation 2 13 4 2" xfId="21391"/>
    <cellStyle name="Calculation 2 13 5" xfId="21394"/>
    <cellStyle name="Calculation 2 14" xfId="741"/>
    <cellStyle name="Calculation 2 14 2" xfId="21390"/>
    <cellStyle name="Calculation 2 15" xfId="742"/>
    <cellStyle name="Calculation 2 15 2" xfId="21389"/>
    <cellStyle name="Calculation 2 16" xfId="743"/>
    <cellStyle name="Calculation 2 16 2" xfId="21388"/>
    <cellStyle name="Calculation 2 17" xfId="21409"/>
    <cellStyle name="Calculation 2 2" xfId="744"/>
    <cellStyle name="Calculation 2 2 10" xfId="21387"/>
    <cellStyle name="Calculation 2 2 2" xfId="745"/>
    <cellStyle name="Calculation 2 2 2 2" xfId="746"/>
    <cellStyle name="Calculation 2 2 2 2 2" xfId="21385"/>
    <cellStyle name="Calculation 2 2 2 3" xfId="747"/>
    <cellStyle name="Calculation 2 2 2 3 2" xfId="21384"/>
    <cellStyle name="Calculation 2 2 2 4" xfId="748"/>
    <cellStyle name="Calculation 2 2 2 4 2" xfId="21383"/>
    <cellStyle name="Calculation 2 2 2 5" xfId="21386"/>
    <cellStyle name="Calculation 2 2 3" xfId="749"/>
    <cellStyle name="Calculation 2 2 3 2" xfId="750"/>
    <cellStyle name="Calculation 2 2 3 2 2" xfId="21381"/>
    <cellStyle name="Calculation 2 2 3 3" xfId="751"/>
    <cellStyle name="Calculation 2 2 3 3 2" xfId="21380"/>
    <cellStyle name="Calculation 2 2 3 4" xfId="752"/>
    <cellStyle name="Calculation 2 2 3 4 2" xfId="21379"/>
    <cellStyle name="Calculation 2 2 3 5" xfId="21382"/>
    <cellStyle name="Calculation 2 2 4" xfId="753"/>
    <cellStyle name="Calculation 2 2 4 2" xfId="754"/>
    <cellStyle name="Calculation 2 2 4 2 2" xfId="21377"/>
    <cellStyle name="Calculation 2 2 4 3" xfId="755"/>
    <cellStyle name="Calculation 2 2 4 3 2" xfId="21376"/>
    <cellStyle name="Calculation 2 2 4 4" xfId="756"/>
    <cellStyle name="Calculation 2 2 4 4 2" xfId="21375"/>
    <cellStyle name="Calculation 2 2 4 5" xfId="21378"/>
    <cellStyle name="Calculation 2 2 5" xfId="757"/>
    <cellStyle name="Calculation 2 2 5 2" xfId="758"/>
    <cellStyle name="Calculation 2 2 5 2 2" xfId="21373"/>
    <cellStyle name="Calculation 2 2 5 3" xfId="759"/>
    <cellStyle name="Calculation 2 2 5 3 2" xfId="21372"/>
    <cellStyle name="Calculation 2 2 5 4" xfId="760"/>
    <cellStyle name="Calculation 2 2 5 4 2" xfId="21371"/>
    <cellStyle name="Calculation 2 2 5 5" xfId="21374"/>
    <cellStyle name="Calculation 2 2 6" xfId="761"/>
    <cellStyle name="Calculation 2 2 6 2" xfId="21370"/>
    <cellStyle name="Calculation 2 2 7" xfId="762"/>
    <cellStyle name="Calculation 2 2 7 2" xfId="21369"/>
    <cellStyle name="Calculation 2 2 8" xfId="763"/>
    <cellStyle name="Calculation 2 2 8 2" xfId="21368"/>
    <cellStyle name="Calculation 2 2 9" xfId="764"/>
    <cellStyle name="Calculation 2 2 9 2" xfId="21367"/>
    <cellStyle name="Calculation 2 3" xfId="765"/>
    <cellStyle name="Calculation 2 3 2" xfId="766"/>
    <cellStyle name="Calculation 2 3 2 2" xfId="21366"/>
    <cellStyle name="Calculation 2 3 3" xfId="767"/>
    <cellStyle name="Calculation 2 3 3 2" xfId="21365"/>
    <cellStyle name="Calculation 2 3 4" xfId="768"/>
    <cellStyle name="Calculation 2 3 4 2" xfId="21364"/>
    <cellStyle name="Calculation 2 3 5" xfId="769"/>
    <cellStyle name="Calculation 2 3 5 2" xfId="21363"/>
    <cellStyle name="Calculation 2 4" xfId="770"/>
    <cellStyle name="Calculation 2 4 2" xfId="771"/>
    <cellStyle name="Calculation 2 4 2 2" xfId="21362"/>
    <cellStyle name="Calculation 2 4 3" xfId="772"/>
    <cellStyle name="Calculation 2 4 3 2" xfId="21361"/>
    <cellStyle name="Calculation 2 4 4" xfId="773"/>
    <cellStyle name="Calculation 2 4 4 2" xfId="21360"/>
    <cellStyle name="Calculation 2 4 5" xfId="774"/>
    <cellStyle name="Calculation 2 4 5 2" xfId="21359"/>
    <cellStyle name="Calculation 2 5" xfId="775"/>
    <cellStyle name="Calculation 2 5 2" xfId="776"/>
    <cellStyle name="Calculation 2 5 2 2" xfId="21358"/>
    <cellStyle name="Calculation 2 5 3" xfId="777"/>
    <cellStyle name="Calculation 2 5 3 2" xfId="21357"/>
    <cellStyle name="Calculation 2 5 4" xfId="778"/>
    <cellStyle name="Calculation 2 5 4 2" xfId="21356"/>
    <cellStyle name="Calculation 2 5 5" xfId="779"/>
    <cellStyle name="Calculation 2 5 5 2" xfId="21355"/>
    <cellStyle name="Calculation 2 6" xfId="780"/>
    <cellStyle name="Calculation 2 6 2" xfId="781"/>
    <cellStyle name="Calculation 2 6 2 2" xfId="21354"/>
    <cellStyle name="Calculation 2 6 3" xfId="782"/>
    <cellStyle name="Calculation 2 6 3 2" xfId="21353"/>
    <cellStyle name="Calculation 2 6 4" xfId="783"/>
    <cellStyle name="Calculation 2 6 4 2" xfId="21352"/>
    <cellStyle name="Calculation 2 6 5" xfId="784"/>
    <cellStyle name="Calculation 2 6 5 2" xfId="21351"/>
    <cellStyle name="Calculation 2 7" xfId="785"/>
    <cellStyle name="Calculation 2 7 2" xfId="786"/>
    <cellStyle name="Calculation 2 7 2 2" xfId="21350"/>
    <cellStyle name="Calculation 2 7 3" xfId="787"/>
    <cellStyle name="Calculation 2 7 3 2" xfId="21349"/>
    <cellStyle name="Calculation 2 7 4" xfId="788"/>
    <cellStyle name="Calculation 2 7 4 2" xfId="21348"/>
    <cellStyle name="Calculation 2 7 5" xfId="789"/>
    <cellStyle name="Calculation 2 7 5 2" xfId="21347"/>
    <cellStyle name="Calculation 2 8" xfId="790"/>
    <cellStyle name="Calculation 2 8 2" xfId="791"/>
    <cellStyle name="Calculation 2 8 2 2" xfId="21346"/>
    <cellStyle name="Calculation 2 8 3" xfId="792"/>
    <cellStyle name="Calculation 2 8 3 2" xfId="21345"/>
    <cellStyle name="Calculation 2 8 4" xfId="793"/>
    <cellStyle name="Calculation 2 8 4 2" xfId="21344"/>
    <cellStyle name="Calculation 2 8 5" xfId="794"/>
    <cellStyle name="Calculation 2 8 5 2" xfId="21343"/>
    <cellStyle name="Calculation 2 9" xfId="795"/>
    <cellStyle name="Calculation 2 9 2" xfId="796"/>
    <cellStyle name="Calculation 2 9 2 2" xfId="21342"/>
    <cellStyle name="Calculation 2 9 3" xfId="797"/>
    <cellStyle name="Calculation 2 9 3 2" xfId="21341"/>
    <cellStyle name="Calculation 2 9 4" xfId="798"/>
    <cellStyle name="Calculation 2 9 4 2" xfId="21340"/>
    <cellStyle name="Calculation 2 9 5" xfId="799"/>
    <cellStyle name="Calculation 2 9 5 2" xfId="21339"/>
    <cellStyle name="Calculation 3" xfId="800"/>
    <cellStyle name="Calculation 3 2" xfId="801"/>
    <cellStyle name="Calculation 3 2 2" xfId="21337"/>
    <cellStyle name="Calculation 3 3" xfId="802"/>
    <cellStyle name="Calculation 3 3 2" xfId="21336"/>
    <cellStyle name="Calculation 3 4" xfId="21338"/>
    <cellStyle name="Calculation 4" xfId="803"/>
    <cellStyle name="Calculation 4 2" xfId="804"/>
    <cellStyle name="Calculation 4 2 2" xfId="21334"/>
    <cellStyle name="Calculation 4 3" xfId="805"/>
    <cellStyle name="Calculation 4 3 2" xfId="21333"/>
    <cellStyle name="Calculation 4 4" xfId="21335"/>
    <cellStyle name="Calculation 5" xfId="806"/>
    <cellStyle name="Calculation 5 2" xfId="807"/>
    <cellStyle name="Calculation 5 2 2" xfId="21331"/>
    <cellStyle name="Calculation 5 3" xfId="808"/>
    <cellStyle name="Calculation 5 3 2" xfId="21330"/>
    <cellStyle name="Calculation 5 4" xfId="21332"/>
    <cellStyle name="Calculation 6" xfId="809"/>
    <cellStyle name="Calculation 6 2" xfId="810"/>
    <cellStyle name="Calculation 6 2 2" xfId="21328"/>
    <cellStyle name="Calculation 6 3" xfId="811"/>
    <cellStyle name="Calculation 6 3 2" xfId="21327"/>
    <cellStyle name="Calculation 6 4" xfId="21329"/>
    <cellStyle name="Calculation 7" xfId="812"/>
    <cellStyle name="Calculation 7 2" xfId="21326"/>
    <cellStyle name="Check Cell 2" xfId="813"/>
    <cellStyle name="Check Cell 2 10" xfId="814"/>
    <cellStyle name="Check Cell 2 11" xfId="815"/>
    <cellStyle name="Check Cell 2 12" xfId="816"/>
    <cellStyle name="Check Cell 2 2" xfId="817"/>
    <cellStyle name="Check Cell 2 2 2" xfId="818"/>
    <cellStyle name="Check Cell 2 2 3" xfId="819"/>
    <cellStyle name="Check Cell 2 2 4" xfId="820"/>
    <cellStyle name="Check Cell 2 3" xfId="821"/>
    <cellStyle name="Check Cell 2 3 2" xfId="822"/>
    <cellStyle name="Check Cell 2 3 3" xfId="823"/>
    <cellStyle name="Check Cell 2 4" xfId="824"/>
    <cellStyle name="Check Cell 2 4 2" xfId="825"/>
    <cellStyle name="Check Cell 2 4 3" xfId="826"/>
    <cellStyle name="Check Cell 2 5" xfId="827"/>
    <cellStyle name="Check Cell 2 5 2" xfId="828"/>
    <cellStyle name="Check Cell 2 5 3" xfId="829"/>
    <cellStyle name="Check Cell 2 6" xfId="830"/>
    <cellStyle name="Check Cell 2 6 2" xfId="831"/>
    <cellStyle name="Check Cell 2 6 3" xfId="832"/>
    <cellStyle name="Check Cell 2 7" xfId="833"/>
    <cellStyle name="Check Cell 2 7 2" xfId="834"/>
    <cellStyle name="Check Cell 2 7 3" xfId="835"/>
    <cellStyle name="Check Cell 2 8" xfId="836"/>
    <cellStyle name="Check Cell 2 9" xfId="837"/>
    <cellStyle name="Check Cell 3" xfId="838"/>
    <cellStyle name="Check Cell 3 2" xfId="839"/>
    <cellStyle name="Check Cell 3 2 2" xfId="840"/>
    <cellStyle name="Check Cell 3 2 3" xfId="841"/>
    <cellStyle name="Check Cell 3 3" xfId="842"/>
    <cellStyle name="Check Cell 3 3 2" xfId="843"/>
    <cellStyle name="Check Cell 3 3 3" xfId="844"/>
    <cellStyle name="Check Cell 3 4" xfId="845"/>
    <cellStyle name="Check Cell 3 4 2" xfId="846"/>
    <cellStyle name="Check Cell 3 4 3" xfId="847"/>
    <cellStyle name="Check Cell 3 5" xfId="848"/>
    <cellStyle name="Check Cell 3 5 2" xfId="849"/>
    <cellStyle name="Check Cell 3 5 3" xfId="850"/>
    <cellStyle name="Check Cell 3 6" xfId="851"/>
    <cellStyle name="Check Cell 3 6 2" xfId="852"/>
    <cellStyle name="Check Cell 3 6 3" xfId="853"/>
    <cellStyle name="Check Cell 3 7" xfId="854"/>
    <cellStyle name="Check Cell 3 7 2" xfId="855"/>
    <cellStyle name="Check Cell 3 7 3" xfId="856"/>
    <cellStyle name="Check Cell 3 8" xfId="857"/>
    <cellStyle name="Check Cell 3 9" xfId="858"/>
    <cellStyle name="Check Cell 4" xfId="859"/>
    <cellStyle name="Check Cell 4 2" xfId="860"/>
    <cellStyle name="Check Cell 4 2 2" xfId="861"/>
    <cellStyle name="Check Cell 4 2 3" xfId="862"/>
    <cellStyle name="Check Cell 4 3" xfId="863"/>
    <cellStyle name="Check Cell 4 3 2" xfId="864"/>
    <cellStyle name="Check Cell 4 3 3" xfId="865"/>
    <cellStyle name="Check Cell 4 4" xfId="866"/>
    <cellStyle name="Check Cell 4 4 2" xfId="867"/>
    <cellStyle name="Check Cell 4 4 3" xfId="868"/>
    <cellStyle name="Check Cell 4 5" xfId="869"/>
    <cellStyle name="Check Cell 4 5 2" xfId="870"/>
    <cellStyle name="Check Cell 4 5 3" xfId="871"/>
    <cellStyle name="Check Cell 4 6" xfId="872"/>
    <cellStyle name="Check Cell 4 6 2" xfId="873"/>
    <cellStyle name="Check Cell 4 6 3" xfId="874"/>
    <cellStyle name="Check Cell 4 7" xfId="875"/>
    <cellStyle name="Check Cell 4 7 2" xfId="876"/>
    <cellStyle name="Check Cell 4 7 3" xfId="877"/>
    <cellStyle name="Check Cell 4 8" xfId="878"/>
    <cellStyle name="Check Cell 4 9" xfId="879"/>
    <cellStyle name="Check Cell 5" xfId="880"/>
    <cellStyle name="Check Cell 5 2" xfId="881"/>
    <cellStyle name="Check Cell 5 2 2" xfId="882"/>
    <cellStyle name="Check Cell 5 2 3" xfId="883"/>
    <cellStyle name="Check Cell 5 3" xfId="884"/>
    <cellStyle name="Check Cell 5 3 2" xfId="885"/>
    <cellStyle name="Check Cell 5 3 3" xfId="886"/>
    <cellStyle name="Check Cell 5 4" xfId="887"/>
    <cellStyle name="Check Cell 5 4 2" xfId="888"/>
    <cellStyle name="Check Cell 5 4 3" xfId="889"/>
    <cellStyle name="Check Cell 5 5" xfId="890"/>
    <cellStyle name="Check Cell 5 5 2" xfId="891"/>
    <cellStyle name="Check Cell 5 5 3" xfId="892"/>
    <cellStyle name="Check Cell 5 6" xfId="893"/>
    <cellStyle name="Check Cell 5 6 2" xfId="894"/>
    <cellStyle name="Check Cell 5 6 3" xfId="895"/>
    <cellStyle name="Check Cell 5 7" xfId="896"/>
    <cellStyle name="Check Cell 5 7 2" xfId="897"/>
    <cellStyle name="Check Cell 5 7 3" xfId="898"/>
    <cellStyle name="Check Cell 5 8" xfId="899"/>
    <cellStyle name="Check Cell 5 9" xfId="900"/>
    <cellStyle name="Check Cell 6" xfId="901"/>
    <cellStyle name="Check Cell 6 2" xfId="902"/>
    <cellStyle name="Check Cell 6 2 2" xfId="903"/>
    <cellStyle name="Check Cell 6 2 3" xfId="904"/>
    <cellStyle name="Check Cell 6 3" xfId="905"/>
    <cellStyle name="Check Cell 6 3 2" xfId="906"/>
    <cellStyle name="Check Cell 6 3 3" xfId="907"/>
    <cellStyle name="Check Cell 6 4" xfId="908"/>
    <cellStyle name="Check Cell 6 4 2" xfId="909"/>
    <cellStyle name="Check Cell 6 4 3" xfId="910"/>
    <cellStyle name="Check Cell 6 5" xfId="911"/>
    <cellStyle name="Check Cell 6 5 2" xfId="912"/>
    <cellStyle name="Check Cell 6 5 3" xfId="913"/>
    <cellStyle name="Check Cell 6 6" xfId="914"/>
    <cellStyle name="Check Cell 6 6 2" xfId="915"/>
    <cellStyle name="Check Cell 6 6 3" xfId="916"/>
    <cellStyle name="Check Cell 6 7" xfId="917"/>
    <cellStyle name="Check Cell 6 7 2" xfId="918"/>
    <cellStyle name="Check Cell 6 7 3" xfId="919"/>
    <cellStyle name="Check Cell 6 8" xfId="920"/>
    <cellStyle name="Check Cell 6 9" xfId="921"/>
    <cellStyle name="Check Cell 7" xfId="922"/>
    <cellStyle name="Comma" xfId="7" builtinId="3"/>
    <cellStyle name="Comma [0] 10" xfId="923"/>
    <cellStyle name="Comma [0] 11" xfId="924"/>
    <cellStyle name="Comma [0] 2" xfId="925"/>
    <cellStyle name="Comma [0] 2 2" xfId="926"/>
    <cellStyle name="Comma [0] 2 2 2" xfId="927"/>
    <cellStyle name="Comma [0] 2 3" xfId="928"/>
    <cellStyle name="Comma [0] 3" xfId="929"/>
    <cellStyle name="Comma [0] 3 2" xfId="930"/>
    <cellStyle name="Comma [0] 3 2 2" xfId="931"/>
    <cellStyle name="Comma [0] 3 3" xfId="932"/>
    <cellStyle name="Comma [0] 3 4" xfId="933"/>
    <cellStyle name="Comma [0] 4" xfId="934"/>
    <cellStyle name="Comma [0] 4 2" xfId="935"/>
    <cellStyle name="Comma [0] 4 2 2" xfId="936"/>
    <cellStyle name="Comma [0] 4 3" xfId="937"/>
    <cellStyle name="Comma [0] 5" xfId="938"/>
    <cellStyle name="Comma [0] 5 2" xfId="939"/>
    <cellStyle name="Comma [0] 5 2 2" xfId="940"/>
    <cellStyle name="Comma [0] 6" xfId="941"/>
    <cellStyle name="Comma [0] 6 2" xfId="942"/>
    <cellStyle name="Comma [0] 7" xfId="943"/>
    <cellStyle name="Comma [0] 7 2" xfId="944"/>
    <cellStyle name="Comma [0] 8" xfId="945"/>
    <cellStyle name="Comma [0] 9" xfId="946"/>
    <cellStyle name="Comma [00]" xfId="947"/>
    <cellStyle name="Comma 10" xfId="948"/>
    <cellStyle name="Comma 10 10" xfId="949"/>
    <cellStyle name="Comma 10 11" xfId="950"/>
    <cellStyle name="Comma 10 12" xfId="951"/>
    <cellStyle name="Comma 10 12 2" xfId="952"/>
    <cellStyle name="Comma 10 13" xfId="953"/>
    <cellStyle name="Comma 10 14" xfId="954"/>
    <cellStyle name="Comma 10 2" xfId="955"/>
    <cellStyle name="Comma 10 2 2" xfId="956"/>
    <cellStyle name="Comma 10 2 2 2" xfId="957"/>
    <cellStyle name="Comma 10 2 3" xfId="958"/>
    <cellStyle name="Comma 10 2 4" xfId="959"/>
    <cellStyle name="Comma 10 2 5" xfId="960"/>
    <cellStyle name="Comma 10 2 6" xfId="961"/>
    <cellStyle name="Comma 10 2 7" xfId="962"/>
    <cellStyle name="Comma 10 3" xfId="963"/>
    <cellStyle name="Comma 10 4" xfId="964"/>
    <cellStyle name="Comma 10 5" xfId="965"/>
    <cellStyle name="Comma 10 6" xfId="966"/>
    <cellStyle name="Comma 10 7" xfId="967"/>
    <cellStyle name="Comma 10 8" xfId="968"/>
    <cellStyle name="Comma 10 9" xfId="969"/>
    <cellStyle name="Comma 100" xfId="970"/>
    <cellStyle name="Comma 101" xfId="971"/>
    <cellStyle name="Comma 102" xfId="972"/>
    <cellStyle name="Comma 103" xfId="973"/>
    <cellStyle name="Comma 104" xfId="974"/>
    <cellStyle name="Comma 105" xfId="975"/>
    <cellStyle name="Comma 106" xfId="976"/>
    <cellStyle name="Comma 107" xfId="977"/>
    <cellStyle name="Comma 107 2" xfId="978"/>
    <cellStyle name="Comma 107 2 2" xfId="979"/>
    <cellStyle name="Comma 107 2 3" xfId="980"/>
    <cellStyle name="Comma 107 2 4" xfId="981"/>
    <cellStyle name="Comma 107 3" xfId="982"/>
    <cellStyle name="Comma 107 4" xfId="983"/>
    <cellStyle name="Comma 107 5" xfId="984"/>
    <cellStyle name="Comma 108" xfId="985"/>
    <cellStyle name="Comma 109" xfId="986"/>
    <cellStyle name="Comma 109 2" xfId="987"/>
    <cellStyle name="Comma 109 3" xfId="988"/>
    <cellStyle name="Comma 109 4" xfId="989"/>
    <cellStyle name="Comma 11" xfId="990"/>
    <cellStyle name="Comma 11 2" xfId="991"/>
    <cellStyle name="Comma 11 2 2" xfId="992"/>
    <cellStyle name="Comma 11 2 3" xfId="993"/>
    <cellStyle name="Comma 11 2 4" xfId="994"/>
    <cellStyle name="Comma 11 2 5" xfId="995"/>
    <cellStyle name="Comma 11 2 6" xfId="996"/>
    <cellStyle name="Comma 11 2 7" xfId="997"/>
    <cellStyle name="Comma 11 2 8" xfId="998"/>
    <cellStyle name="Comma 11 2 9" xfId="999"/>
    <cellStyle name="Comma 11 3" xfId="1000"/>
    <cellStyle name="Comma 11 3 2" xfId="1001"/>
    <cellStyle name="Comma 11 3 3" xfId="1002"/>
    <cellStyle name="Comma 11 4" xfId="1003"/>
    <cellStyle name="Comma 11 4 2" xfId="1004"/>
    <cellStyle name="Comma 11 5" xfId="1005"/>
    <cellStyle name="Comma 110" xfId="1006"/>
    <cellStyle name="Comma 110 2" xfId="1007"/>
    <cellStyle name="Comma 12" xfId="1008"/>
    <cellStyle name="Comma 12 2" xfId="1009"/>
    <cellStyle name="Comma 12 2 2" xfId="1010"/>
    <cellStyle name="Comma 12 2 2 2" xfId="1011"/>
    <cellStyle name="Comma 12 2 3" xfId="1012"/>
    <cellStyle name="Comma 12 2 4" xfId="1013"/>
    <cellStyle name="Comma 12 2 5" xfId="1014"/>
    <cellStyle name="Comma 12 2 6" xfId="1015"/>
    <cellStyle name="Comma 12 2 7" xfId="1016"/>
    <cellStyle name="Comma 12 3" xfId="1017"/>
    <cellStyle name="Comma 12 3 2" xfId="1018"/>
    <cellStyle name="Comma 12 4" xfId="1019"/>
    <cellStyle name="Comma 12 4 2" xfId="1020"/>
    <cellStyle name="Comma 13" xfId="1021"/>
    <cellStyle name="Comma 13 2" xfId="1022"/>
    <cellStyle name="Comma 13 2 2" xfId="1023"/>
    <cellStyle name="Comma 13 2 3" xfId="1024"/>
    <cellStyle name="Comma 13 2 4" xfId="1025"/>
    <cellStyle name="Comma 13 2 5" xfId="1026"/>
    <cellStyle name="Comma 13 2 6" xfId="1027"/>
    <cellStyle name="Comma 13 2 7" xfId="1028"/>
    <cellStyle name="Comma 13 3" xfId="1029"/>
    <cellStyle name="Comma 13 3 2" xfId="1030"/>
    <cellStyle name="Comma 14" xfId="1031"/>
    <cellStyle name="Comma 14 2" xfId="1032"/>
    <cellStyle name="Comma 14 2 2" xfId="1033"/>
    <cellStyle name="Comma 14 3" xfId="1034"/>
    <cellStyle name="Comma 15" xfId="1035"/>
    <cellStyle name="Comma 15 2" xfId="1036"/>
    <cellStyle name="Comma 15 2 2" xfId="1037"/>
    <cellStyle name="Comma 15 2 3" xfId="1038"/>
    <cellStyle name="Comma 15 2 4" xfId="1039"/>
    <cellStyle name="Comma 15 2 5" xfId="1040"/>
    <cellStyle name="Comma 15 2 6" xfId="1041"/>
    <cellStyle name="Comma 15 2 7" xfId="1042"/>
    <cellStyle name="Comma 15 3" xfId="1043"/>
    <cellStyle name="Comma 16" xfId="1044"/>
    <cellStyle name="Comma 16 10" xfId="1045"/>
    <cellStyle name="Comma 16 11" xfId="1046"/>
    <cellStyle name="Comma 16 2" xfId="1047"/>
    <cellStyle name="Comma 16 3" xfId="1048"/>
    <cellStyle name="Comma 16 4" xfId="1049"/>
    <cellStyle name="Comma 16 5" xfId="1050"/>
    <cellStyle name="Comma 16 6" xfId="1051"/>
    <cellStyle name="Comma 16 7" xfId="1052"/>
    <cellStyle name="Comma 16 8" xfId="1053"/>
    <cellStyle name="Comma 16 9" xfId="1054"/>
    <cellStyle name="Comma 17" xfId="1055"/>
    <cellStyle name="Comma 17 2" xfId="1056"/>
    <cellStyle name="Comma 17 2 2" xfId="1057"/>
    <cellStyle name="Comma 18" xfId="1058"/>
    <cellStyle name="Comma 18 2" xfId="1059"/>
    <cellStyle name="Comma 18 2 2" xfId="1060"/>
    <cellStyle name="Comma 19" xfId="1061"/>
    <cellStyle name="Comma 19 10" xfId="1062"/>
    <cellStyle name="Comma 19 11" xfId="1063"/>
    <cellStyle name="Comma 19 2" xfId="1064"/>
    <cellStyle name="Comma 19 3" xfId="1065"/>
    <cellStyle name="Comma 19 4" xfId="1066"/>
    <cellStyle name="Comma 19 5" xfId="1067"/>
    <cellStyle name="Comma 19 6" xfId="1068"/>
    <cellStyle name="Comma 19 7" xfId="1069"/>
    <cellStyle name="Comma 19 8" xfId="1070"/>
    <cellStyle name="Comma 19 9" xfId="1071"/>
    <cellStyle name="Comma 2" xfId="1"/>
    <cellStyle name="Comma 2 10" xfId="1072"/>
    <cellStyle name="Comma 2 10 10" xfId="1073"/>
    <cellStyle name="Comma 2 10 2" xfId="1074"/>
    <cellStyle name="Comma 2 10 2 10" xfId="1075"/>
    <cellStyle name="Comma 2 10 2 2" xfId="1076"/>
    <cellStyle name="Comma 2 10 2 2 2" xfId="1077"/>
    <cellStyle name="Comma 2 10 2 2 2 2" xfId="1078"/>
    <cellStyle name="Comma 2 10 2 2 2 2 2" xfId="1079"/>
    <cellStyle name="Comma 2 10 2 2 2 2 3" xfId="1080"/>
    <cellStyle name="Comma 2 10 2 2 2 2 4" xfId="1081"/>
    <cellStyle name="Comma 2 10 2 2 2 3" xfId="1082"/>
    <cellStyle name="Comma 2 10 2 2 2 4" xfId="1083"/>
    <cellStyle name="Comma 2 10 2 2 2 5" xfId="1084"/>
    <cellStyle name="Comma 2 10 2 2 3" xfId="1085"/>
    <cellStyle name="Comma 2 10 2 2 3 2" xfId="1086"/>
    <cellStyle name="Comma 2 10 2 2 3 3" xfId="1087"/>
    <cellStyle name="Comma 2 10 2 2 3 4" xfId="1088"/>
    <cellStyle name="Comma 2 10 2 2 4" xfId="1089"/>
    <cellStyle name="Comma 2 10 2 2 5" xfId="1090"/>
    <cellStyle name="Comma 2 10 2 2 6" xfId="1091"/>
    <cellStyle name="Comma 2 10 2 3" xfId="1092"/>
    <cellStyle name="Comma 2 10 2 3 2" xfId="1093"/>
    <cellStyle name="Comma 2 10 2 3 2 2" xfId="1094"/>
    <cellStyle name="Comma 2 10 2 3 2 2 2" xfId="1095"/>
    <cellStyle name="Comma 2 10 2 3 2 2 3" xfId="1096"/>
    <cellStyle name="Comma 2 10 2 3 2 2 4" xfId="1097"/>
    <cellStyle name="Comma 2 10 2 3 2 3" xfId="1098"/>
    <cellStyle name="Comma 2 10 2 3 2 4" xfId="1099"/>
    <cellStyle name="Comma 2 10 2 3 2 5" xfId="1100"/>
    <cellStyle name="Comma 2 10 2 3 3" xfId="1101"/>
    <cellStyle name="Comma 2 10 2 3 3 2" xfId="1102"/>
    <cellStyle name="Comma 2 10 2 3 3 3" xfId="1103"/>
    <cellStyle name="Comma 2 10 2 3 3 4" xfId="1104"/>
    <cellStyle name="Comma 2 10 2 3 4" xfId="1105"/>
    <cellStyle name="Comma 2 10 2 3 5" xfId="1106"/>
    <cellStyle name="Comma 2 10 2 3 6" xfId="1107"/>
    <cellStyle name="Comma 2 10 2 4" xfId="1108"/>
    <cellStyle name="Comma 2 10 2 5" xfId="1109"/>
    <cellStyle name="Comma 2 10 2 5 2" xfId="1110"/>
    <cellStyle name="Comma 2 10 2 5 2 2" xfId="1111"/>
    <cellStyle name="Comma 2 10 2 5 2 3" xfId="1112"/>
    <cellStyle name="Comma 2 10 2 5 2 4" xfId="1113"/>
    <cellStyle name="Comma 2 10 2 5 3" xfId="1114"/>
    <cellStyle name="Comma 2 10 2 5 4" xfId="1115"/>
    <cellStyle name="Comma 2 10 2 5 5" xfId="1116"/>
    <cellStyle name="Comma 2 10 2 6" xfId="1117"/>
    <cellStyle name="Comma 2 10 2 7" xfId="1118"/>
    <cellStyle name="Comma 2 10 2 7 2" xfId="1119"/>
    <cellStyle name="Comma 2 10 2 7 3" xfId="1120"/>
    <cellStyle name="Comma 2 10 2 7 4" xfId="1121"/>
    <cellStyle name="Comma 2 10 2 8" xfId="1122"/>
    <cellStyle name="Comma 2 10 2 9" xfId="1123"/>
    <cellStyle name="Comma 2 10 3" xfId="1124"/>
    <cellStyle name="Comma 2 10 3 2" xfId="1125"/>
    <cellStyle name="Comma 2 10 3 2 2" xfId="1126"/>
    <cellStyle name="Comma 2 10 3 2 2 2" xfId="1127"/>
    <cellStyle name="Comma 2 10 3 2 2 3" xfId="1128"/>
    <cellStyle name="Comma 2 10 3 2 2 4" xfId="1129"/>
    <cellStyle name="Comma 2 10 3 2 3" xfId="1130"/>
    <cellStyle name="Comma 2 10 3 2 4" xfId="1131"/>
    <cellStyle name="Comma 2 10 3 2 5" xfId="1132"/>
    <cellStyle name="Comma 2 10 3 3" xfId="1133"/>
    <cellStyle name="Comma 2 10 3 3 2" xfId="1134"/>
    <cellStyle name="Comma 2 10 3 3 3" xfId="1135"/>
    <cellStyle name="Comma 2 10 3 3 4" xfId="1136"/>
    <cellStyle name="Comma 2 10 3 4" xfId="1137"/>
    <cellStyle name="Comma 2 10 3 5" xfId="1138"/>
    <cellStyle name="Comma 2 10 3 6" xfId="1139"/>
    <cellStyle name="Comma 2 10 4" xfId="1140"/>
    <cellStyle name="Comma 2 10 4 2" xfId="1141"/>
    <cellStyle name="Comma 2 10 4 2 2" xfId="1142"/>
    <cellStyle name="Comma 2 10 4 2 2 2" xfId="1143"/>
    <cellStyle name="Comma 2 10 4 2 2 3" xfId="1144"/>
    <cellStyle name="Comma 2 10 4 2 2 4" xfId="1145"/>
    <cellStyle name="Comma 2 10 4 2 3" xfId="1146"/>
    <cellStyle name="Comma 2 10 4 2 4" xfId="1147"/>
    <cellStyle name="Comma 2 10 4 2 5" xfId="1148"/>
    <cellStyle name="Comma 2 10 4 3" xfId="1149"/>
    <cellStyle name="Comma 2 10 4 3 2" xfId="1150"/>
    <cellStyle name="Comma 2 10 4 3 3" xfId="1151"/>
    <cellStyle name="Comma 2 10 4 3 4" xfId="1152"/>
    <cellStyle name="Comma 2 10 4 4" xfId="1153"/>
    <cellStyle name="Comma 2 10 4 5" xfId="1154"/>
    <cellStyle name="Comma 2 10 4 6" xfId="1155"/>
    <cellStyle name="Comma 2 10 5" xfId="1156"/>
    <cellStyle name="Comma 2 10 6" xfId="1157"/>
    <cellStyle name="Comma 2 10 6 2" xfId="1158"/>
    <cellStyle name="Comma 2 10 6 2 2" xfId="1159"/>
    <cellStyle name="Comma 2 10 6 2 3" xfId="1160"/>
    <cellStyle name="Comma 2 10 6 2 4" xfId="1161"/>
    <cellStyle name="Comma 2 10 6 3" xfId="1162"/>
    <cellStyle name="Comma 2 10 6 4" xfId="1163"/>
    <cellStyle name="Comma 2 10 6 5" xfId="1164"/>
    <cellStyle name="Comma 2 10 7" xfId="1165"/>
    <cellStyle name="Comma 2 10 7 2" xfId="1166"/>
    <cellStyle name="Comma 2 10 7 3" xfId="1167"/>
    <cellStyle name="Comma 2 10 7 4" xfId="1168"/>
    <cellStyle name="Comma 2 10 8" xfId="1169"/>
    <cellStyle name="Comma 2 10 9" xfId="1170"/>
    <cellStyle name="Comma 2 100" xfId="1171"/>
    <cellStyle name="Comma 2 101" xfId="1172"/>
    <cellStyle name="Comma 2 102" xfId="1173"/>
    <cellStyle name="Comma 2 103" xfId="1174"/>
    <cellStyle name="Comma 2 104" xfId="1175"/>
    <cellStyle name="Comma 2 105" xfId="1176"/>
    <cellStyle name="Comma 2 106" xfId="1177"/>
    <cellStyle name="Comma 2 107" xfId="1178"/>
    <cellStyle name="Comma 2 107 2" xfId="1179"/>
    <cellStyle name="Comma 2 107 3" xfId="1180"/>
    <cellStyle name="Comma 2 108" xfId="1181"/>
    <cellStyle name="Comma 2 109" xfId="1182"/>
    <cellStyle name="Comma 2 11" xfId="1183"/>
    <cellStyle name="Comma 2 11 2" xfId="1184"/>
    <cellStyle name="Comma 2 11 2 2" xfId="1185"/>
    <cellStyle name="Comma 2 11 2 3" xfId="1186"/>
    <cellStyle name="Comma 2 11 2 3 2" xfId="1187"/>
    <cellStyle name="Comma 2 11 2 3 2 2" xfId="1188"/>
    <cellStyle name="Comma 2 11 2 3 2 3" xfId="1189"/>
    <cellStyle name="Comma 2 11 2 3 2 4" xfId="1190"/>
    <cellStyle name="Comma 2 11 2 3 3" xfId="1191"/>
    <cellStyle name="Comma 2 11 2 3 4" xfId="1192"/>
    <cellStyle name="Comma 2 11 2 3 5" xfId="1193"/>
    <cellStyle name="Comma 2 11 2 4" xfId="1194"/>
    <cellStyle name="Comma 2 11 2 5" xfId="1195"/>
    <cellStyle name="Comma 2 11 2 5 2" xfId="1196"/>
    <cellStyle name="Comma 2 11 2 5 3" xfId="1197"/>
    <cellStyle name="Comma 2 11 2 5 4" xfId="1198"/>
    <cellStyle name="Comma 2 11 2 6" xfId="1199"/>
    <cellStyle name="Comma 2 11 2 7" xfId="1200"/>
    <cellStyle name="Comma 2 11 2 8" xfId="1201"/>
    <cellStyle name="Comma 2 11 3" xfId="1202"/>
    <cellStyle name="Comma 2 11 3 2" xfId="1203"/>
    <cellStyle name="Comma 2 11 3 2 2" xfId="1204"/>
    <cellStyle name="Comma 2 11 3 2 2 2" xfId="1205"/>
    <cellStyle name="Comma 2 11 3 2 2 3" xfId="1206"/>
    <cellStyle name="Comma 2 11 3 2 2 4" xfId="1207"/>
    <cellStyle name="Comma 2 11 3 2 3" xfId="1208"/>
    <cellStyle name="Comma 2 11 3 2 4" xfId="1209"/>
    <cellStyle name="Comma 2 11 3 2 5" xfId="1210"/>
    <cellStyle name="Comma 2 11 3 3" xfId="1211"/>
    <cellStyle name="Comma 2 11 3 3 2" xfId="1212"/>
    <cellStyle name="Comma 2 11 3 3 3" xfId="1213"/>
    <cellStyle name="Comma 2 11 3 3 4" xfId="1214"/>
    <cellStyle name="Comma 2 11 3 4" xfId="1215"/>
    <cellStyle name="Comma 2 11 3 5" xfId="1216"/>
    <cellStyle name="Comma 2 11 3 6" xfId="1217"/>
    <cellStyle name="Comma 2 11 4" xfId="1218"/>
    <cellStyle name="Comma 2 11 5" xfId="1219"/>
    <cellStyle name="Comma 2 11 5 2" xfId="1220"/>
    <cellStyle name="Comma 2 11 5 2 2" xfId="1221"/>
    <cellStyle name="Comma 2 11 5 2 3" xfId="1222"/>
    <cellStyle name="Comma 2 11 5 2 4" xfId="1223"/>
    <cellStyle name="Comma 2 11 5 3" xfId="1224"/>
    <cellStyle name="Comma 2 11 5 4" xfId="1225"/>
    <cellStyle name="Comma 2 11 5 5" xfId="1226"/>
    <cellStyle name="Comma 2 11 6" xfId="1227"/>
    <cellStyle name="Comma 2 11 6 2" xfId="1228"/>
    <cellStyle name="Comma 2 11 6 3" xfId="1229"/>
    <cellStyle name="Comma 2 11 6 4" xfId="1230"/>
    <cellStyle name="Comma 2 11 7" xfId="1231"/>
    <cellStyle name="Comma 2 11 8" xfId="1232"/>
    <cellStyle name="Comma 2 11 9" xfId="1233"/>
    <cellStyle name="Comma 2 110" xfId="1234"/>
    <cellStyle name="Comma 2 12" xfId="1235"/>
    <cellStyle name="Comma 2 12 2" xfId="1236"/>
    <cellStyle name="Comma 2 12 2 2" xfId="1237"/>
    <cellStyle name="Comma 2 12 2 3" xfId="1238"/>
    <cellStyle name="Comma 2 12 2 3 2" xfId="1239"/>
    <cellStyle name="Comma 2 12 2 3 2 2" xfId="1240"/>
    <cellStyle name="Comma 2 12 2 3 2 3" xfId="1241"/>
    <cellStyle name="Comma 2 12 2 3 2 4" xfId="1242"/>
    <cellStyle name="Comma 2 12 2 3 3" xfId="1243"/>
    <cellStyle name="Comma 2 12 2 3 4" xfId="1244"/>
    <cellStyle name="Comma 2 12 2 3 5" xfId="1245"/>
    <cellStyle name="Comma 2 12 2 4" xfId="1246"/>
    <cellStyle name="Comma 2 12 2 5" xfId="1247"/>
    <cellStyle name="Comma 2 12 2 5 2" xfId="1248"/>
    <cellStyle name="Comma 2 12 2 5 3" xfId="1249"/>
    <cellStyle name="Comma 2 12 2 5 4" xfId="1250"/>
    <cellStyle name="Comma 2 12 2 6" xfId="1251"/>
    <cellStyle name="Comma 2 12 2 7" xfId="1252"/>
    <cellStyle name="Comma 2 12 2 8" xfId="1253"/>
    <cellStyle name="Comma 2 12 3" xfId="1254"/>
    <cellStyle name="Comma 2 12 3 2" xfId="1255"/>
    <cellStyle name="Comma 2 12 3 3" xfId="1256"/>
    <cellStyle name="Comma 2 12 3 3 2" xfId="1257"/>
    <cellStyle name="Comma 2 12 3 3 2 2" xfId="1258"/>
    <cellStyle name="Comma 2 12 3 3 2 3" xfId="1259"/>
    <cellStyle name="Comma 2 12 3 3 2 4" xfId="1260"/>
    <cellStyle name="Comma 2 12 3 3 3" xfId="1261"/>
    <cellStyle name="Comma 2 12 3 3 4" xfId="1262"/>
    <cellStyle name="Comma 2 12 3 3 5" xfId="1263"/>
    <cellStyle name="Comma 2 12 3 4" xfId="1264"/>
    <cellStyle name="Comma 2 12 3 4 2" xfId="1265"/>
    <cellStyle name="Comma 2 12 3 4 3" xfId="1266"/>
    <cellStyle name="Comma 2 12 3 4 4" xfId="1267"/>
    <cellStyle name="Comma 2 12 3 5" xfId="1268"/>
    <cellStyle name="Comma 2 12 3 6" xfId="1269"/>
    <cellStyle name="Comma 2 12 3 7" xfId="1270"/>
    <cellStyle name="Comma 2 12 4" xfId="1271"/>
    <cellStyle name="Comma 2 12 5" xfId="1272"/>
    <cellStyle name="Comma 2 12 5 2" xfId="1273"/>
    <cellStyle name="Comma 2 12 5 2 2" xfId="1274"/>
    <cellStyle name="Comma 2 12 5 2 3" xfId="1275"/>
    <cellStyle name="Comma 2 12 5 2 4" xfId="1276"/>
    <cellStyle name="Comma 2 12 5 3" xfId="1277"/>
    <cellStyle name="Comma 2 12 5 4" xfId="1278"/>
    <cellStyle name="Comma 2 12 5 5" xfId="1279"/>
    <cellStyle name="Comma 2 12 6" xfId="1280"/>
    <cellStyle name="Comma 2 12 6 2" xfId="1281"/>
    <cellStyle name="Comma 2 12 6 3" xfId="1282"/>
    <cellStyle name="Comma 2 12 6 4" xfId="1283"/>
    <cellStyle name="Comma 2 12 7" xfId="1284"/>
    <cellStyle name="Comma 2 12 8" xfId="1285"/>
    <cellStyle name="Comma 2 12 9" xfId="1286"/>
    <cellStyle name="Comma 2 13" xfId="1287"/>
    <cellStyle name="Comma 2 13 10" xfId="1288"/>
    <cellStyle name="Comma 2 13 2" xfId="1289"/>
    <cellStyle name="Comma 2 13 2 2" xfId="1290"/>
    <cellStyle name="Comma 2 13 3" xfId="1291"/>
    <cellStyle name="Comma 2 13 4" xfId="1292"/>
    <cellStyle name="Comma 2 13 5" xfId="1293"/>
    <cellStyle name="Comma 2 13 6" xfId="1294"/>
    <cellStyle name="Comma 2 13 6 2" xfId="1295"/>
    <cellStyle name="Comma 2 13 6 2 2" xfId="1296"/>
    <cellStyle name="Comma 2 13 6 2 3" xfId="1297"/>
    <cellStyle name="Comma 2 13 6 2 4" xfId="1298"/>
    <cellStyle name="Comma 2 13 6 3" xfId="1299"/>
    <cellStyle name="Comma 2 13 6 4" xfId="1300"/>
    <cellStyle name="Comma 2 13 6 5" xfId="1301"/>
    <cellStyle name="Comma 2 13 7" xfId="1302"/>
    <cellStyle name="Comma 2 13 7 2" xfId="1303"/>
    <cellStyle name="Comma 2 13 7 3" xfId="1304"/>
    <cellStyle name="Comma 2 13 7 4" xfId="1305"/>
    <cellStyle name="Comma 2 13 8" xfId="1306"/>
    <cellStyle name="Comma 2 13 9" xfId="1307"/>
    <cellStyle name="Comma 2 14" xfId="1308"/>
    <cellStyle name="Comma 2 14 2" xfId="1309"/>
    <cellStyle name="Comma 2 14 2 2" xfId="1310"/>
    <cellStyle name="Comma 2 14 3" xfId="1311"/>
    <cellStyle name="Comma 2 14 3 2" xfId="1312"/>
    <cellStyle name="Comma 2 14 4" xfId="1313"/>
    <cellStyle name="Comma 2 14 5" xfId="1314"/>
    <cellStyle name="Comma 2 14 5 2" xfId="1315"/>
    <cellStyle name="Comma 2 14 5 2 2" xfId="1316"/>
    <cellStyle name="Comma 2 14 5 2 3" xfId="1317"/>
    <cellStyle name="Comma 2 14 5 2 4" xfId="1318"/>
    <cellStyle name="Comma 2 14 5 3" xfId="1319"/>
    <cellStyle name="Comma 2 14 5 4" xfId="1320"/>
    <cellStyle name="Comma 2 14 5 5" xfId="1321"/>
    <cellStyle name="Comma 2 14 6" xfId="1322"/>
    <cellStyle name="Comma 2 14 6 2" xfId="1323"/>
    <cellStyle name="Comma 2 14 6 3" xfId="1324"/>
    <cellStyle name="Comma 2 14 6 4" xfId="1325"/>
    <cellStyle name="Comma 2 14 7" xfId="1326"/>
    <cellStyle name="Comma 2 14 8" xfId="1327"/>
    <cellStyle name="Comma 2 14 9" xfId="1328"/>
    <cellStyle name="Comma 2 15" xfId="1329"/>
    <cellStyle name="Comma 2 15 2" xfId="1330"/>
    <cellStyle name="Comma 2 15 3" xfId="1331"/>
    <cellStyle name="Comma 2 15 3 2" xfId="1332"/>
    <cellStyle name="Comma 2 15 3 3" xfId="1333"/>
    <cellStyle name="Comma 2 15 3 4" xfId="1334"/>
    <cellStyle name="Comma 2 16" xfId="1335"/>
    <cellStyle name="Comma 2 16 2" xfId="1336"/>
    <cellStyle name="Comma 2 16 2 2" xfId="1337"/>
    <cellStyle name="Comma 2 17" xfId="1338"/>
    <cellStyle name="Comma 2 17 2" xfId="1339"/>
    <cellStyle name="Comma 2 17 3" xfId="1340"/>
    <cellStyle name="Comma 2 17 3 2" xfId="1341"/>
    <cellStyle name="Comma 2 17 3 3" xfId="1342"/>
    <cellStyle name="Comma 2 17 3 4" xfId="1343"/>
    <cellStyle name="Comma 2 18" xfId="1344"/>
    <cellStyle name="Comma 2 18 2" xfId="1345"/>
    <cellStyle name="Comma 2 18 3" xfId="1346"/>
    <cellStyle name="Comma 2 18 3 2" xfId="1347"/>
    <cellStyle name="Comma 2 18 3 3" xfId="1348"/>
    <cellStyle name="Comma 2 18 3 4" xfId="1349"/>
    <cellStyle name="Comma 2 19" xfId="1350"/>
    <cellStyle name="Comma 2 19 2" xfId="1351"/>
    <cellStyle name="Comma 2 19 3" xfId="1352"/>
    <cellStyle name="Comma 2 19 3 2" xfId="1353"/>
    <cellStyle name="Comma 2 19 3 3" xfId="1354"/>
    <cellStyle name="Comma 2 19 3 4" xfId="1355"/>
    <cellStyle name="Comma 2 2" xfId="1356"/>
    <cellStyle name="Comma 2 2 10" xfId="1357"/>
    <cellStyle name="Comma 2 2 10 2" xfId="1358"/>
    <cellStyle name="Comma 2 2 10 3" xfId="1359"/>
    <cellStyle name="Comma 2 2 10 3 2" xfId="1360"/>
    <cellStyle name="Comma 2 2 10 3 2 2" xfId="1361"/>
    <cellStyle name="Comma 2 2 10 3 2 3" xfId="1362"/>
    <cellStyle name="Comma 2 2 10 3 2 4" xfId="1363"/>
    <cellStyle name="Comma 2 2 10 3 3" xfId="1364"/>
    <cellStyle name="Comma 2 2 10 3 4" xfId="1365"/>
    <cellStyle name="Comma 2 2 10 3 5" xfId="1366"/>
    <cellStyle name="Comma 2 2 10 4" xfId="1367"/>
    <cellStyle name="Comma 2 2 10 4 2" xfId="1368"/>
    <cellStyle name="Comma 2 2 10 4 3" xfId="1369"/>
    <cellStyle name="Comma 2 2 10 4 4" xfId="1370"/>
    <cellStyle name="Comma 2 2 10 5" xfId="1371"/>
    <cellStyle name="Comma 2 2 10 5 2" xfId="1372"/>
    <cellStyle name="Comma 2 2 10 5 3" xfId="1373"/>
    <cellStyle name="Comma 2 2 10 5 4" xfId="1374"/>
    <cellStyle name="Comma 2 2 10 6" xfId="1375"/>
    <cellStyle name="Comma 2 2 10 7" xfId="1376"/>
    <cellStyle name="Comma 2 2 10 8" xfId="1377"/>
    <cellStyle name="Comma 2 2 11" xfId="1378"/>
    <cellStyle name="Comma 2 2 11 2" xfId="1379"/>
    <cellStyle name="Comma 2 2 11 3" xfId="1380"/>
    <cellStyle name="Comma 2 2 11 3 2" xfId="1381"/>
    <cellStyle name="Comma 2 2 11 3 2 2" xfId="1382"/>
    <cellStyle name="Comma 2 2 11 3 2 3" xfId="1383"/>
    <cellStyle name="Comma 2 2 11 3 2 4" xfId="1384"/>
    <cellStyle name="Comma 2 2 11 3 3" xfId="1385"/>
    <cellStyle name="Comma 2 2 11 3 4" xfId="1386"/>
    <cellStyle name="Comma 2 2 11 3 5" xfId="1387"/>
    <cellStyle name="Comma 2 2 11 4" xfId="1388"/>
    <cellStyle name="Comma 2 2 11 4 2" xfId="1389"/>
    <cellStyle name="Comma 2 2 11 4 3" xfId="1390"/>
    <cellStyle name="Comma 2 2 11 4 4" xfId="1391"/>
    <cellStyle name="Comma 2 2 11 5" xfId="1392"/>
    <cellStyle name="Comma 2 2 11 5 2" xfId="1393"/>
    <cellStyle name="Comma 2 2 11 5 3" xfId="1394"/>
    <cellStyle name="Comma 2 2 11 5 4" xfId="1395"/>
    <cellStyle name="Comma 2 2 11 6" xfId="1396"/>
    <cellStyle name="Comma 2 2 11 7" xfId="1397"/>
    <cellStyle name="Comma 2 2 11 8" xfId="1398"/>
    <cellStyle name="Comma 2 2 12" xfId="1399"/>
    <cellStyle name="Comma 2 2 12 2" xfId="1400"/>
    <cellStyle name="Comma 2 2 12 2 2" xfId="1401"/>
    <cellStyle name="Comma 2 2 12 2 3" xfId="1402"/>
    <cellStyle name="Comma 2 2 12 2 4" xfId="1403"/>
    <cellStyle name="Comma 2 2 13" xfId="1404"/>
    <cellStyle name="Comma 2 2 13 2" xfId="1405"/>
    <cellStyle name="Comma 2 2 13 2 2" xfId="1406"/>
    <cellStyle name="Comma 2 2 13 2 3" xfId="1407"/>
    <cellStyle name="Comma 2 2 13 2 4" xfId="1408"/>
    <cellStyle name="Comma 2 2 14" xfId="1409"/>
    <cellStyle name="Comma 2 2 14 2" xfId="1410"/>
    <cellStyle name="Comma 2 2 14 2 2" xfId="1411"/>
    <cellStyle name="Comma 2 2 14 2 3" xfId="1412"/>
    <cellStyle name="Comma 2 2 14 2 4" xfId="1413"/>
    <cellStyle name="Comma 2 2 15" xfId="1414"/>
    <cellStyle name="Comma 2 2 15 2" xfId="1415"/>
    <cellStyle name="Comma 2 2 15 2 2" xfId="1416"/>
    <cellStyle name="Comma 2 2 15 2 3" xfId="1417"/>
    <cellStyle name="Comma 2 2 15 2 4" xfId="1418"/>
    <cellStyle name="Comma 2 2 16" xfId="1419"/>
    <cellStyle name="Comma 2 2 16 2" xfId="1420"/>
    <cellStyle name="Comma 2 2 16 2 2" xfId="1421"/>
    <cellStyle name="Comma 2 2 16 2 3" xfId="1422"/>
    <cellStyle name="Comma 2 2 16 2 4" xfId="1423"/>
    <cellStyle name="Comma 2 2 17" xfId="1424"/>
    <cellStyle name="Comma 2 2 17 2" xfId="1425"/>
    <cellStyle name="Comma 2 2 17 2 2" xfId="1426"/>
    <cellStyle name="Comma 2 2 17 2 3" xfId="1427"/>
    <cellStyle name="Comma 2 2 17 2 4" xfId="1428"/>
    <cellStyle name="Comma 2 2 18" xfId="1429"/>
    <cellStyle name="Comma 2 2 18 2" xfId="1430"/>
    <cellStyle name="Comma 2 2 18 3" xfId="1431"/>
    <cellStyle name="Comma 2 2 18 3 2" xfId="1432"/>
    <cellStyle name="Comma 2 2 18 3 3" xfId="1433"/>
    <cellStyle name="Comma 2 2 18 3 4" xfId="1434"/>
    <cellStyle name="Comma 2 2 18 4" xfId="1435"/>
    <cellStyle name="Comma 2 2 18 5" xfId="1436"/>
    <cellStyle name="Comma 2 2 18 6" xfId="1437"/>
    <cellStyle name="Comma 2 2 19" xfId="1438"/>
    <cellStyle name="Comma 2 2 2" xfId="1439"/>
    <cellStyle name="Comma 2 2 2 10" xfId="1440"/>
    <cellStyle name="Comma 2 2 2 10 2" xfId="1441"/>
    <cellStyle name="Comma 2 2 2 10 3" xfId="1442"/>
    <cellStyle name="Comma 2 2 2 10 3 2" xfId="1443"/>
    <cellStyle name="Comma 2 2 2 10 3 2 2" xfId="1444"/>
    <cellStyle name="Comma 2 2 2 10 3 2 3" xfId="1445"/>
    <cellStyle name="Comma 2 2 2 10 3 2 4" xfId="1446"/>
    <cellStyle name="Comma 2 2 2 10 3 3" xfId="1447"/>
    <cellStyle name="Comma 2 2 2 10 3 4" xfId="1448"/>
    <cellStyle name="Comma 2 2 2 10 3 5" xfId="1449"/>
    <cellStyle name="Comma 2 2 2 10 4" xfId="1450"/>
    <cellStyle name="Comma 2 2 2 10 4 2" xfId="1451"/>
    <cellStyle name="Comma 2 2 2 10 4 3" xfId="1452"/>
    <cellStyle name="Comma 2 2 2 10 4 4" xfId="1453"/>
    <cellStyle name="Comma 2 2 2 10 5" xfId="1454"/>
    <cellStyle name="Comma 2 2 2 10 6" xfId="1455"/>
    <cellStyle name="Comma 2 2 2 10 7" xfId="1456"/>
    <cellStyle name="Comma 2 2 2 11" xfId="1457"/>
    <cellStyle name="Comma 2 2 2 12" xfId="1458"/>
    <cellStyle name="Comma 2 2 2 13" xfId="1459"/>
    <cellStyle name="Comma 2 2 2 14" xfId="1460"/>
    <cellStyle name="Comma 2 2 2 15" xfId="1461"/>
    <cellStyle name="Comma 2 2 2 15 2" xfId="1462"/>
    <cellStyle name="Comma 2 2 2 16" xfId="1463"/>
    <cellStyle name="Comma 2 2 2 16 2" xfId="1464"/>
    <cellStyle name="Comma 2 2 2 17" xfId="1465"/>
    <cellStyle name="Comma 2 2 2 17 2" xfId="1466"/>
    <cellStyle name="Comma 2 2 2 18" xfId="1467"/>
    <cellStyle name="Comma 2 2 2 18 2" xfId="1468"/>
    <cellStyle name="Comma 2 2 2 18 3" xfId="1469"/>
    <cellStyle name="Comma 2 2 2 18 3 2" xfId="1470"/>
    <cellStyle name="Comma 2 2 2 18 3 3" xfId="1471"/>
    <cellStyle name="Comma 2 2 2 18 3 4" xfId="1472"/>
    <cellStyle name="Comma 2 2 2 18 4" xfId="1473"/>
    <cellStyle name="Comma 2 2 2 18 5" xfId="1474"/>
    <cellStyle name="Comma 2 2 2 18 6" xfId="1475"/>
    <cellStyle name="Comma 2 2 2 19" xfId="1476"/>
    <cellStyle name="Comma 2 2 2 19 2" xfId="1477"/>
    <cellStyle name="Comma 2 2 2 19 3" xfId="1478"/>
    <cellStyle name="Comma 2 2 2 19 4" xfId="1479"/>
    <cellStyle name="Comma 2 2 2 2" xfId="1480"/>
    <cellStyle name="Comma 2 2 2 2 10" xfId="1481"/>
    <cellStyle name="Comma 2 2 2 2 10 2" xfId="1482"/>
    <cellStyle name="Comma 2 2 2 2 10 2 2" xfId="1483"/>
    <cellStyle name="Comma 2 2 2 2 10 2 3" xfId="1484"/>
    <cellStyle name="Comma 2 2 2 2 10 2 4" xfId="1485"/>
    <cellStyle name="Comma 2 2 2 2 11" xfId="1486"/>
    <cellStyle name="Comma 2 2 2 2 11 2" xfId="1487"/>
    <cellStyle name="Comma 2 2 2 2 11 2 2" xfId="1488"/>
    <cellStyle name="Comma 2 2 2 2 11 2 3" xfId="1489"/>
    <cellStyle name="Comma 2 2 2 2 11 2 4" xfId="1490"/>
    <cellStyle name="Comma 2 2 2 2 12" xfId="1491"/>
    <cellStyle name="Comma 2 2 2 2 12 2" xfId="1492"/>
    <cellStyle name="Comma 2 2 2 2 12 2 2" xfId="1493"/>
    <cellStyle name="Comma 2 2 2 2 12 2 3" xfId="1494"/>
    <cellStyle name="Comma 2 2 2 2 12 2 4" xfId="1495"/>
    <cellStyle name="Comma 2 2 2 2 13" xfId="1496"/>
    <cellStyle name="Comma 2 2 2 2 13 2" xfId="1497"/>
    <cellStyle name="Comma 2 2 2 2 13 2 2" xfId="1498"/>
    <cellStyle name="Comma 2 2 2 2 13 2 3" xfId="1499"/>
    <cellStyle name="Comma 2 2 2 2 13 2 4" xfId="1500"/>
    <cellStyle name="Comma 2 2 2 2 14" xfId="1501"/>
    <cellStyle name="Comma 2 2 2 2 14 2" xfId="1502"/>
    <cellStyle name="Comma 2 2 2 2 14 2 2" xfId="1503"/>
    <cellStyle name="Comma 2 2 2 2 14 2 3" xfId="1504"/>
    <cellStyle name="Comma 2 2 2 2 14 2 4" xfId="1505"/>
    <cellStyle name="Comma 2 2 2 2 15" xfId="1506"/>
    <cellStyle name="Comma 2 2 2 2 15 2" xfId="1507"/>
    <cellStyle name="Comma 2 2 2 2 15 2 2" xfId="1508"/>
    <cellStyle name="Comma 2 2 2 2 15 2 3" xfId="1509"/>
    <cellStyle name="Comma 2 2 2 2 15 2 4" xfId="1510"/>
    <cellStyle name="Comma 2 2 2 2 15 3" xfId="1511"/>
    <cellStyle name="Comma 2 2 2 2 15 3 2" xfId="1512"/>
    <cellStyle name="Comma 2 2 2 2 15 3 3" xfId="1513"/>
    <cellStyle name="Comma 2 2 2 2 15 3 4" xfId="1514"/>
    <cellStyle name="Comma 2 2 2 2 15 4" xfId="1515"/>
    <cellStyle name="Comma 2 2 2 2 15 5" xfId="1516"/>
    <cellStyle name="Comma 2 2 2 2 15 6" xfId="1517"/>
    <cellStyle name="Comma 2 2 2 2 16" xfId="1518"/>
    <cellStyle name="Comma 2 2 2 2 17" xfId="1519"/>
    <cellStyle name="Comma 2 2 2 2 17 2" xfId="1520"/>
    <cellStyle name="Comma 2 2 2 2 17 3" xfId="1521"/>
    <cellStyle name="Comma 2 2 2 2 17 4" xfId="1522"/>
    <cellStyle name="Comma 2 2 2 2 18" xfId="1523"/>
    <cellStyle name="Comma 2 2 2 2 19" xfId="1524"/>
    <cellStyle name="Comma 2 2 2 2 2" xfId="1525"/>
    <cellStyle name="Comma 2 2 2 2 2 10" xfId="1526"/>
    <cellStyle name="Comma 2 2 2 2 2 11" xfId="1527"/>
    <cellStyle name="Comma 2 2 2 2 2 12" xfId="1528"/>
    <cellStyle name="Comma 2 2 2 2 2 13" xfId="1529"/>
    <cellStyle name="Comma 2 2 2 2 2 13 2" xfId="1530"/>
    <cellStyle name="Comma 2 2 2 2 2 14" xfId="1531"/>
    <cellStyle name="Comma 2 2 2 2 2 14 2" xfId="1532"/>
    <cellStyle name="Comma 2 2 2 2 2 15" xfId="1533"/>
    <cellStyle name="Comma 2 2 2 2 2 15 2" xfId="1534"/>
    <cellStyle name="Comma 2 2 2 2 2 15 3" xfId="1535"/>
    <cellStyle name="Comma 2 2 2 2 2 15 3 2" xfId="1536"/>
    <cellStyle name="Comma 2 2 2 2 2 15 3 3" xfId="1537"/>
    <cellStyle name="Comma 2 2 2 2 2 15 3 4" xfId="1538"/>
    <cellStyle name="Comma 2 2 2 2 2 15 4" xfId="1539"/>
    <cellStyle name="Comma 2 2 2 2 2 15 5" xfId="1540"/>
    <cellStyle name="Comma 2 2 2 2 2 15 6" xfId="1541"/>
    <cellStyle name="Comma 2 2 2 2 2 16" xfId="1542"/>
    <cellStyle name="Comma 2 2 2 2 2 16 2" xfId="1543"/>
    <cellStyle name="Comma 2 2 2 2 2 16 3" xfId="1544"/>
    <cellStyle name="Comma 2 2 2 2 2 16 4" xfId="1545"/>
    <cellStyle name="Comma 2 2 2 2 2 17" xfId="1546"/>
    <cellStyle name="Comma 2 2 2 2 2 17 2" xfId="1547"/>
    <cellStyle name="Comma 2 2 2 2 2 17 3" xfId="1548"/>
    <cellStyle name="Comma 2 2 2 2 2 17 4" xfId="1549"/>
    <cellStyle name="Comma 2 2 2 2 2 18" xfId="1550"/>
    <cellStyle name="Comma 2 2 2 2 2 19" xfId="1551"/>
    <cellStyle name="Comma 2 2 2 2 2 2" xfId="1552"/>
    <cellStyle name="Comma 2 2 2 2 2 2 2" xfId="1553"/>
    <cellStyle name="Comma 2 2 2 2 2 2 2 2" xfId="1554"/>
    <cellStyle name="Comma 2 2 2 2 2 2 2 3" xfId="1555"/>
    <cellStyle name="Comma 2 2 2 2 2 2 2 4" xfId="1556"/>
    <cellStyle name="Comma 2 2 2 2 2 2 2 5" xfId="1557"/>
    <cellStyle name="Comma 2 2 2 2 2 2 2 5 2" xfId="1558"/>
    <cellStyle name="Comma 2 2 2 2 2 2 2 5 3" xfId="1559"/>
    <cellStyle name="Comma 2 2 2 2 2 2 2 5 4" xfId="1560"/>
    <cellStyle name="Comma 2 2 2 2 2 2 3" xfId="1561"/>
    <cellStyle name="Comma 2 2 2 2 2 2 3 2" xfId="1562"/>
    <cellStyle name="Comma 2 2 2 2 2 2 3 2 2" xfId="1563"/>
    <cellStyle name="Comma 2 2 2 2 2 2 3 2 3" xfId="1564"/>
    <cellStyle name="Comma 2 2 2 2 2 2 3 2 4" xfId="1565"/>
    <cellStyle name="Comma 2 2 2 2 2 2 4" xfId="1566"/>
    <cellStyle name="Comma 2 2 2 2 2 2 4 2" xfId="1567"/>
    <cellStyle name="Comma 2 2 2 2 2 2 4 2 2" xfId="1568"/>
    <cellStyle name="Comma 2 2 2 2 2 2 4 2 3" xfId="1569"/>
    <cellStyle name="Comma 2 2 2 2 2 2 4 2 4" xfId="1570"/>
    <cellStyle name="Comma 2 2 2 2 2 2 5" xfId="1571"/>
    <cellStyle name="Comma 2 2 2 2 2 20" xfId="1572"/>
    <cellStyle name="Comma 2 2 2 2 2 3" xfId="1573"/>
    <cellStyle name="Comma 2 2 2 2 2 3 2" xfId="1574"/>
    <cellStyle name="Comma 2 2 2 2 2 3 2 2" xfId="1575"/>
    <cellStyle name="Comma 2 2 2 2 2 3 2 2 2" xfId="1576"/>
    <cellStyle name="Comma 2 2 2 2 2 3 2 2 2 2" xfId="1577"/>
    <cellStyle name="Comma 2 2 2 2 2 3 2 2 2 3" xfId="1578"/>
    <cellStyle name="Comma 2 2 2 2 2 3 2 2 2 4" xfId="1579"/>
    <cellStyle name="Comma 2 2 2 2 2 3 2 2 3" xfId="1580"/>
    <cellStyle name="Comma 2 2 2 2 2 3 2 2 4" xfId="1581"/>
    <cellStyle name="Comma 2 2 2 2 2 3 2 2 5" xfId="1582"/>
    <cellStyle name="Comma 2 2 2 2 2 3 2 3" xfId="1583"/>
    <cellStyle name="Comma 2 2 2 2 2 3 2 3 2" xfId="1584"/>
    <cellStyle name="Comma 2 2 2 2 2 3 2 3 3" xfId="1585"/>
    <cellStyle name="Comma 2 2 2 2 2 3 2 3 4" xfId="1586"/>
    <cellStyle name="Comma 2 2 2 2 2 3 2 4" xfId="1587"/>
    <cellStyle name="Comma 2 2 2 2 2 3 2 5" xfId="1588"/>
    <cellStyle name="Comma 2 2 2 2 2 3 2 6" xfId="1589"/>
    <cellStyle name="Comma 2 2 2 2 2 3 3" xfId="1590"/>
    <cellStyle name="Comma 2 2 2 2 2 3 3 2" xfId="1591"/>
    <cellStyle name="Comma 2 2 2 2 2 3 3 2 2" xfId="1592"/>
    <cellStyle name="Comma 2 2 2 2 2 3 3 2 2 2" xfId="1593"/>
    <cellStyle name="Comma 2 2 2 2 2 3 3 2 2 3" xfId="1594"/>
    <cellStyle name="Comma 2 2 2 2 2 3 3 2 2 4" xfId="1595"/>
    <cellStyle name="Comma 2 2 2 2 2 3 3 2 3" xfId="1596"/>
    <cellStyle name="Comma 2 2 2 2 2 3 3 2 4" xfId="1597"/>
    <cellStyle name="Comma 2 2 2 2 2 3 3 2 5" xfId="1598"/>
    <cellStyle name="Comma 2 2 2 2 2 3 3 3" xfId="1599"/>
    <cellStyle name="Comma 2 2 2 2 2 3 3 3 2" xfId="1600"/>
    <cellStyle name="Comma 2 2 2 2 2 3 3 3 3" xfId="1601"/>
    <cellStyle name="Comma 2 2 2 2 2 3 3 3 4" xfId="1602"/>
    <cellStyle name="Comma 2 2 2 2 2 3 3 4" xfId="1603"/>
    <cellStyle name="Comma 2 2 2 2 2 3 3 5" xfId="1604"/>
    <cellStyle name="Comma 2 2 2 2 2 3 3 6" xfId="1605"/>
    <cellStyle name="Comma 2 2 2 2 2 3 4" xfId="1606"/>
    <cellStyle name="Comma 2 2 2 2 2 3 5" xfId="1607"/>
    <cellStyle name="Comma 2 2 2 2 2 3 5 2" xfId="1608"/>
    <cellStyle name="Comma 2 2 2 2 2 3 5 2 2" xfId="1609"/>
    <cellStyle name="Comma 2 2 2 2 2 3 5 2 3" xfId="1610"/>
    <cellStyle name="Comma 2 2 2 2 2 3 5 2 4" xfId="1611"/>
    <cellStyle name="Comma 2 2 2 2 2 3 5 3" xfId="1612"/>
    <cellStyle name="Comma 2 2 2 2 2 3 5 4" xfId="1613"/>
    <cellStyle name="Comma 2 2 2 2 2 3 5 5" xfId="1614"/>
    <cellStyle name="Comma 2 2 2 2 2 3 6" xfId="1615"/>
    <cellStyle name="Comma 2 2 2 2 2 3 6 2" xfId="1616"/>
    <cellStyle name="Comma 2 2 2 2 2 3 6 3" xfId="1617"/>
    <cellStyle name="Comma 2 2 2 2 2 3 6 4" xfId="1618"/>
    <cellStyle name="Comma 2 2 2 2 2 3 7" xfId="1619"/>
    <cellStyle name="Comma 2 2 2 2 2 3 8" xfId="1620"/>
    <cellStyle name="Comma 2 2 2 2 2 3 9" xfId="1621"/>
    <cellStyle name="Comma 2 2 2 2 2 4" xfId="1622"/>
    <cellStyle name="Comma 2 2 2 2 2 4 2" xfId="1623"/>
    <cellStyle name="Comma 2 2 2 2 2 4 3" xfId="1624"/>
    <cellStyle name="Comma 2 2 2 2 2 4 3 2" xfId="1625"/>
    <cellStyle name="Comma 2 2 2 2 2 4 3 2 2" xfId="1626"/>
    <cellStyle name="Comma 2 2 2 2 2 4 3 2 3" xfId="1627"/>
    <cellStyle name="Comma 2 2 2 2 2 4 3 2 4" xfId="1628"/>
    <cellStyle name="Comma 2 2 2 2 2 4 3 3" xfId="1629"/>
    <cellStyle name="Comma 2 2 2 2 2 4 3 4" xfId="1630"/>
    <cellStyle name="Comma 2 2 2 2 2 4 3 5" xfId="1631"/>
    <cellStyle name="Comma 2 2 2 2 2 4 4" xfId="1632"/>
    <cellStyle name="Comma 2 2 2 2 2 4 4 2" xfId="1633"/>
    <cellStyle name="Comma 2 2 2 2 2 4 4 3" xfId="1634"/>
    <cellStyle name="Comma 2 2 2 2 2 4 4 4" xfId="1635"/>
    <cellStyle name="Comma 2 2 2 2 2 4 5" xfId="1636"/>
    <cellStyle name="Comma 2 2 2 2 2 4 6" xfId="1637"/>
    <cellStyle name="Comma 2 2 2 2 2 4 7" xfId="1638"/>
    <cellStyle name="Comma 2 2 2 2 2 5" xfId="1639"/>
    <cellStyle name="Comma 2 2 2 2 2 5 2" xfId="1640"/>
    <cellStyle name="Comma 2 2 2 2 2 5 3" xfId="1641"/>
    <cellStyle name="Comma 2 2 2 2 2 5 3 2" xfId="1642"/>
    <cellStyle name="Comma 2 2 2 2 2 5 3 2 2" xfId="1643"/>
    <cellStyle name="Comma 2 2 2 2 2 5 3 2 3" xfId="1644"/>
    <cellStyle name="Comma 2 2 2 2 2 5 3 2 4" xfId="1645"/>
    <cellStyle name="Comma 2 2 2 2 2 5 3 3" xfId="1646"/>
    <cellStyle name="Comma 2 2 2 2 2 5 3 4" xfId="1647"/>
    <cellStyle name="Comma 2 2 2 2 2 5 3 5" xfId="1648"/>
    <cellStyle name="Comma 2 2 2 2 2 5 4" xfId="1649"/>
    <cellStyle name="Comma 2 2 2 2 2 5 4 2" xfId="1650"/>
    <cellStyle name="Comma 2 2 2 2 2 5 4 3" xfId="1651"/>
    <cellStyle name="Comma 2 2 2 2 2 5 4 4" xfId="1652"/>
    <cellStyle name="Comma 2 2 2 2 2 5 5" xfId="1653"/>
    <cellStyle name="Comma 2 2 2 2 2 5 6" xfId="1654"/>
    <cellStyle name="Comma 2 2 2 2 2 5 7" xfId="1655"/>
    <cellStyle name="Comma 2 2 2 2 2 6" xfId="1656"/>
    <cellStyle name="Comma 2 2 2 2 2 7" xfId="1657"/>
    <cellStyle name="Comma 2 2 2 2 2 8" xfId="1658"/>
    <cellStyle name="Comma 2 2 2 2 2 9" xfId="1659"/>
    <cellStyle name="Comma 2 2 2 2 20" xfId="1660"/>
    <cellStyle name="Comma 2 2 2 2 3" xfId="1661"/>
    <cellStyle name="Comma 2 2 2 2 3 10" xfId="1662"/>
    <cellStyle name="Comma 2 2 2 2 3 11" xfId="1663"/>
    <cellStyle name="Comma 2 2 2 2 3 2" xfId="1664"/>
    <cellStyle name="Comma 2 2 2 2 3 2 2" xfId="1665"/>
    <cellStyle name="Comma 2 2 2 2 3 2 2 2" xfId="1666"/>
    <cellStyle name="Comma 2 2 2 2 3 2 2 2 2" xfId="1667"/>
    <cellStyle name="Comma 2 2 2 2 3 2 2 2 2 2" xfId="1668"/>
    <cellStyle name="Comma 2 2 2 2 3 2 2 2 2 3" xfId="1669"/>
    <cellStyle name="Comma 2 2 2 2 3 2 2 2 2 4" xfId="1670"/>
    <cellStyle name="Comma 2 2 2 2 3 2 2 2 3" xfId="1671"/>
    <cellStyle name="Comma 2 2 2 2 3 2 2 2 4" xfId="1672"/>
    <cellStyle name="Comma 2 2 2 2 3 2 2 2 5" xfId="1673"/>
    <cellStyle name="Comma 2 2 2 2 3 2 2 3" xfId="1674"/>
    <cellStyle name="Comma 2 2 2 2 3 2 2 3 2" xfId="1675"/>
    <cellStyle name="Comma 2 2 2 2 3 2 2 3 3" xfId="1676"/>
    <cellStyle name="Comma 2 2 2 2 3 2 2 3 4" xfId="1677"/>
    <cellStyle name="Comma 2 2 2 2 3 2 2 4" xfId="1678"/>
    <cellStyle name="Comma 2 2 2 2 3 2 2 4 2" xfId="1679"/>
    <cellStyle name="Comma 2 2 2 2 3 2 2 4 3" xfId="1680"/>
    <cellStyle name="Comma 2 2 2 2 3 2 2 4 4" xfId="1681"/>
    <cellStyle name="Comma 2 2 2 2 3 2 2 5" xfId="1682"/>
    <cellStyle name="Comma 2 2 2 2 3 2 2 6" xfId="1683"/>
    <cellStyle name="Comma 2 2 2 2 3 2 2 7" xfId="1684"/>
    <cellStyle name="Comma 2 2 2 2 3 2 3" xfId="1685"/>
    <cellStyle name="Comma 2 2 2 2 3 2 3 2" xfId="1686"/>
    <cellStyle name="Comma 2 2 2 2 3 2 3 2 2" xfId="1687"/>
    <cellStyle name="Comma 2 2 2 2 3 2 3 2 2 2" xfId="1688"/>
    <cellStyle name="Comma 2 2 2 2 3 2 3 2 2 3" xfId="1689"/>
    <cellStyle name="Comma 2 2 2 2 3 2 3 2 2 4" xfId="1690"/>
    <cellStyle name="Comma 2 2 2 2 3 2 3 2 3" xfId="1691"/>
    <cellStyle name="Comma 2 2 2 2 3 2 3 2 4" xfId="1692"/>
    <cellStyle name="Comma 2 2 2 2 3 2 3 2 5" xfId="1693"/>
    <cellStyle name="Comma 2 2 2 2 3 2 3 3" xfId="1694"/>
    <cellStyle name="Comma 2 2 2 2 3 2 3 3 2" xfId="1695"/>
    <cellStyle name="Comma 2 2 2 2 3 2 3 3 3" xfId="1696"/>
    <cellStyle name="Comma 2 2 2 2 3 2 3 3 4" xfId="1697"/>
    <cellStyle name="Comma 2 2 2 2 3 2 3 4" xfId="1698"/>
    <cellStyle name="Comma 2 2 2 2 3 2 3 4 2" xfId="1699"/>
    <cellStyle name="Comma 2 2 2 2 3 2 3 4 3" xfId="1700"/>
    <cellStyle name="Comma 2 2 2 2 3 2 3 4 4" xfId="1701"/>
    <cellStyle name="Comma 2 2 2 2 3 2 3 5" xfId="1702"/>
    <cellStyle name="Comma 2 2 2 2 3 2 3 6" xfId="1703"/>
    <cellStyle name="Comma 2 2 2 2 3 2 3 7" xfId="1704"/>
    <cellStyle name="Comma 2 2 2 2 3 2 4" xfId="1705"/>
    <cellStyle name="Comma 2 2 2 2 3 2 4 2" xfId="1706"/>
    <cellStyle name="Comma 2 2 2 2 3 2 4 2 2" xfId="1707"/>
    <cellStyle name="Comma 2 2 2 2 3 2 4 2 3" xfId="1708"/>
    <cellStyle name="Comma 2 2 2 2 3 2 4 2 4" xfId="1709"/>
    <cellStyle name="Comma 2 2 2 2 3 2 4 3" xfId="1710"/>
    <cellStyle name="Comma 2 2 2 2 3 2 4 3 2" xfId="1711"/>
    <cellStyle name="Comma 2 2 2 2 3 2 4 3 3" xfId="1712"/>
    <cellStyle name="Comma 2 2 2 2 3 2 4 3 4" xfId="1713"/>
    <cellStyle name="Comma 2 2 2 2 3 2 4 4" xfId="1714"/>
    <cellStyle name="Comma 2 2 2 2 3 2 4 5" xfId="1715"/>
    <cellStyle name="Comma 2 2 2 2 3 2 4 6" xfId="1716"/>
    <cellStyle name="Comma 2 2 2 2 3 2 5" xfId="1717"/>
    <cellStyle name="Comma 2 2 2 2 3 2 6" xfId="1718"/>
    <cellStyle name="Comma 2 2 2 2 3 2 6 2" xfId="1719"/>
    <cellStyle name="Comma 2 2 2 2 3 2 6 3" xfId="1720"/>
    <cellStyle name="Comma 2 2 2 2 3 2 6 4" xfId="1721"/>
    <cellStyle name="Comma 2 2 2 2 3 2 7" xfId="1722"/>
    <cellStyle name="Comma 2 2 2 2 3 2 8" xfId="1723"/>
    <cellStyle name="Comma 2 2 2 2 3 2 9" xfId="1724"/>
    <cellStyle name="Comma 2 2 2 2 3 3" xfId="1725"/>
    <cellStyle name="Comma 2 2 2 2 3 3 2" xfId="1726"/>
    <cellStyle name="Comma 2 2 2 2 3 3 2 2" xfId="1727"/>
    <cellStyle name="Comma 2 2 2 2 3 3 2 2 2" xfId="1728"/>
    <cellStyle name="Comma 2 2 2 2 3 3 2 2 3" xfId="1729"/>
    <cellStyle name="Comma 2 2 2 2 3 3 2 2 4" xfId="1730"/>
    <cellStyle name="Comma 2 2 2 2 3 3 2 3" xfId="1731"/>
    <cellStyle name="Comma 2 2 2 2 3 3 2 4" xfId="1732"/>
    <cellStyle name="Comma 2 2 2 2 3 3 2 5" xfId="1733"/>
    <cellStyle name="Comma 2 2 2 2 3 3 3" xfId="1734"/>
    <cellStyle name="Comma 2 2 2 2 3 3 4" xfId="1735"/>
    <cellStyle name="Comma 2 2 2 2 3 3 4 2" xfId="1736"/>
    <cellStyle name="Comma 2 2 2 2 3 3 4 3" xfId="1737"/>
    <cellStyle name="Comma 2 2 2 2 3 3 4 4" xfId="1738"/>
    <cellStyle name="Comma 2 2 2 2 3 3 5" xfId="1739"/>
    <cellStyle name="Comma 2 2 2 2 3 3 6" xfId="1740"/>
    <cellStyle name="Comma 2 2 2 2 3 3 7" xfId="1741"/>
    <cellStyle name="Comma 2 2 2 2 3 4" xfId="1742"/>
    <cellStyle name="Comma 2 2 2 2 3 4 2" xfId="1743"/>
    <cellStyle name="Comma 2 2 2 2 3 4 2 2" xfId="1744"/>
    <cellStyle name="Comma 2 2 2 2 3 4 2 2 2" xfId="1745"/>
    <cellStyle name="Comma 2 2 2 2 3 4 2 2 3" xfId="1746"/>
    <cellStyle name="Comma 2 2 2 2 3 4 2 2 4" xfId="1747"/>
    <cellStyle name="Comma 2 2 2 2 3 4 2 3" xfId="1748"/>
    <cellStyle name="Comma 2 2 2 2 3 4 2 4" xfId="1749"/>
    <cellStyle name="Comma 2 2 2 2 3 4 2 5" xfId="1750"/>
    <cellStyle name="Comma 2 2 2 2 3 4 3" xfId="1751"/>
    <cellStyle name="Comma 2 2 2 2 3 4 4" xfId="1752"/>
    <cellStyle name="Comma 2 2 2 2 3 4 4 2" xfId="1753"/>
    <cellStyle name="Comma 2 2 2 2 3 4 4 3" xfId="1754"/>
    <cellStyle name="Comma 2 2 2 2 3 4 4 4" xfId="1755"/>
    <cellStyle name="Comma 2 2 2 2 3 4 5" xfId="1756"/>
    <cellStyle name="Comma 2 2 2 2 3 4 6" xfId="1757"/>
    <cellStyle name="Comma 2 2 2 2 3 4 7" xfId="1758"/>
    <cellStyle name="Comma 2 2 2 2 3 5" xfId="1759"/>
    <cellStyle name="Comma 2 2 2 2 3 6" xfId="1760"/>
    <cellStyle name="Comma 2 2 2 2 3 6 2" xfId="1761"/>
    <cellStyle name="Comma 2 2 2 2 3 6 2 2" xfId="1762"/>
    <cellStyle name="Comma 2 2 2 2 3 6 2 3" xfId="1763"/>
    <cellStyle name="Comma 2 2 2 2 3 6 2 4" xfId="1764"/>
    <cellStyle name="Comma 2 2 2 2 3 6 3" xfId="1765"/>
    <cellStyle name="Comma 2 2 2 2 3 6 4" xfId="1766"/>
    <cellStyle name="Comma 2 2 2 2 3 6 5" xfId="1767"/>
    <cellStyle name="Comma 2 2 2 2 3 7" xfId="1768"/>
    <cellStyle name="Comma 2 2 2 2 3 7 2" xfId="1769"/>
    <cellStyle name="Comma 2 2 2 2 3 7 3" xfId="1770"/>
    <cellStyle name="Comma 2 2 2 2 3 7 4" xfId="1771"/>
    <cellStyle name="Comma 2 2 2 2 3 8" xfId="1772"/>
    <cellStyle name="Comma 2 2 2 2 3 8 2" xfId="1773"/>
    <cellStyle name="Comma 2 2 2 2 3 8 3" xfId="1774"/>
    <cellStyle name="Comma 2 2 2 2 3 8 4" xfId="1775"/>
    <cellStyle name="Comma 2 2 2 2 3 9" xfId="1776"/>
    <cellStyle name="Comma 2 2 2 2 4" xfId="1777"/>
    <cellStyle name="Comma 2 2 2 2 4 2" xfId="1778"/>
    <cellStyle name="Comma 2 2 2 2 4 3" xfId="1779"/>
    <cellStyle name="Comma 2 2 2 2 4 3 2" xfId="1780"/>
    <cellStyle name="Comma 2 2 2 2 4 3 3" xfId="1781"/>
    <cellStyle name="Comma 2 2 2 2 4 3 4" xfId="1782"/>
    <cellStyle name="Comma 2 2 2 2 5" xfId="1783"/>
    <cellStyle name="Comma 2 2 2 2 5 10" xfId="1784"/>
    <cellStyle name="Comma 2 2 2 2 5 11" xfId="1785"/>
    <cellStyle name="Comma 2 2 2 2 5 2" xfId="1786"/>
    <cellStyle name="Comma 2 2 2 2 5 2 2" xfId="1787"/>
    <cellStyle name="Comma 2 2 2 2 5 2 2 2" xfId="1788"/>
    <cellStyle name="Comma 2 2 2 2 5 2 2 2 2" xfId="1789"/>
    <cellStyle name="Comma 2 2 2 2 5 2 2 2 2 2" xfId="1790"/>
    <cellStyle name="Comma 2 2 2 2 5 2 2 2 2 3" xfId="1791"/>
    <cellStyle name="Comma 2 2 2 2 5 2 2 2 2 4" xfId="1792"/>
    <cellStyle name="Comma 2 2 2 2 5 2 2 2 3" xfId="1793"/>
    <cellStyle name="Comma 2 2 2 2 5 2 2 2 4" xfId="1794"/>
    <cellStyle name="Comma 2 2 2 2 5 2 2 2 5" xfId="1795"/>
    <cellStyle name="Comma 2 2 2 2 5 2 2 3" xfId="1796"/>
    <cellStyle name="Comma 2 2 2 2 5 2 2 3 2" xfId="1797"/>
    <cellStyle name="Comma 2 2 2 2 5 2 2 3 3" xfId="1798"/>
    <cellStyle name="Comma 2 2 2 2 5 2 2 3 4" xfId="1799"/>
    <cellStyle name="Comma 2 2 2 2 5 2 2 4" xfId="1800"/>
    <cellStyle name="Comma 2 2 2 2 5 2 2 5" xfId="1801"/>
    <cellStyle name="Comma 2 2 2 2 5 2 2 6" xfId="1802"/>
    <cellStyle name="Comma 2 2 2 2 5 2 3" xfId="1803"/>
    <cellStyle name="Comma 2 2 2 2 5 2 3 2" xfId="1804"/>
    <cellStyle name="Comma 2 2 2 2 5 2 3 2 2" xfId="1805"/>
    <cellStyle name="Comma 2 2 2 2 5 2 3 2 2 2" xfId="1806"/>
    <cellStyle name="Comma 2 2 2 2 5 2 3 2 2 3" xfId="1807"/>
    <cellStyle name="Comma 2 2 2 2 5 2 3 2 2 4" xfId="1808"/>
    <cellStyle name="Comma 2 2 2 2 5 2 3 2 3" xfId="1809"/>
    <cellStyle name="Comma 2 2 2 2 5 2 3 2 4" xfId="1810"/>
    <cellStyle name="Comma 2 2 2 2 5 2 3 2 5" xfId="1811"/>
    <cellStyle name="Comma 2 2 2 2 5 2 3 3" xfId="1812"/>
    <cellStyle name="Comma 2 2 2 2 5 2 3 3 2" xfId="1813"/>
    <cellStyle name="Comma 2 2 2 2 5 2 3 3 3" xfId="1814"/>
    <cellStyle name="Comma 2 2 2 2 5 2 3 3 4" xfId="1815"/>
    <cellStyle name="Comma 2 2 2 2 5 2 3 4" xfId="1816"/>
    <cellStyle name="Comma 2 2 2 2 5 2 3 5" xfId="1817"/>
    <cellStyle name="Comma 2 2 2 2 5 2 3 6" xfId="1818"/>
    <cellStyle name="Comma 2 2 2 2 5 2 4" xfId="1819"/>
    <cellStyle name="Comma 2 2 2 2 5 2 4 2" xfId="1820"/>
    <cellStyle name="Comma 2 2 2 2 5 2 4 2 2" xfId="1821"/>
    <cellStyle name="Comma 2 2 2 2 5 2 4 2 3" xfId="1822"/>
    <cellStyle name="Comma 2 2 2 2 5 2 4 2 4" xfId="1823"/>
    <cellStyle name="Comma 2 2 2 2 5 2 4 3" xfId="1824"/>
    <cellStyle name="Comma 2 2 2 2 5 2 4 4" xfId="1825"/>
    <cellStyle name="Comma 2 2 2 2 5 2 4 5" xfId="1826"/>
    <cellStyle name="Comma 2 2 2 2 5 2 5" xfId="1827"/>
    <cellStyle name="Comma 2 2 2 2 5 2 5 2" xfId="1828"/>
    <cellStyle name="Comma 2 2 2 2 5 2 5 3" xfId="1829"/>
    <cellStyle name="Comma 2 2 2 2 5 2 5 4" xfId="1830"/>
    <cellStyle name="Comma 2 2 2 2 5 2 6" xfId="1831"/>
    <cellStyle name="Comma 2 2 2 2 5 2 7" xfId="1832"/>
    <cellStyle name="Comma 2 2 2 2 5 2 8" xfId="1833"/>
    <cellStyle name="Comma 2 2 2 2 5 3" xfId="1834"/>
    <cellStyle name="Comma 2 2 2 2 5 3 2" xfId="1835"/>
    <cellStyle name="Comma 2 2 2 2 5 3 2 2" xfId="1836"/>
    <cellStyle name="Comma 2 2 2 2 5 3 2 2 2" xfId="1837"/>
    <cellStyle name="Comma 2 2 2 2 5 3 2 2 3" xfId="1838"/>
    <cellStyle name="Comma 2 2 2 2 5 3 2 2 4" xfId="1839"/>
    <cellStyle name="Comma 2 2 2 2 5 3 2 3" xfId="1840"/>
    <cellStyle name="Comma 2 2 2 2 5 3 2 4" xfId="1841"/>
    <cellStyle name="Comma 2 2 2 2 5 3 2 5" xfId="1842"/>
    <cellStyle name="Comma 2 2 2 2 5 3 3" xfId="1843"/>
    <cellStyle name="Comma 2 2 2 2 5 3 3 2" xfId="1844"/>
    <cellStyle name="Comma 2 2 2 2 5 3 3 3" xfId="1845"/>
    <cellStyle name="Comma 2 2 2 2 5 3 3 4" xfId="1846"/>
    <cellStyle name="Comma 2 2 2 2 5 3 4" xfId="1847"/>
    <cellStyle name="Comma 2 2 2 2 5 3 5" xfId="1848"/>
    <cellStyle name="Comma 2 2 2 2 5 3 6" xfId="1849"/>
    <cellStyle name="Comma 2 2 2 2 5 4" xfId="1850"/>
    <cellStyle name="Comma 2 2 2 2 5 4 2" xfId="1851"/>
    <cellStyle name="Comma 2 2 2 2 5 4 2 2" xfId="1852"/>
    <cellStyle name="Comma 2 2 2 2 5 4 2 2 2" xfId="1853"/>
    <cellStyle name="Comma 2 2 2 2 5 4 2 2 3" xfId="1854"/>
    <cellStyle name="Comma 2 2 2 2 5 4 2 2 4" xfId="1855"/>
    <cellStyle name="Comma 2 2 2 2 5 4 2 3" xfId="1856"/>
    <cellStyle name="Comma 2 2 2 2 5 4 2 4" xfId="1857"/>
    <cellStyle name="Comma 2 2 2 2 5 4 2 5" xfId="1858"/>
    <cellStyle name="Comma 2 2 2 2 5 4 3" xfId="1859"/>
    <cellStyle name="Comma 2 2 2 2 5 4 3 2" xfId="1860"/>
    <cellStyle name="Comma 2 2 2 2 5 4 3 3" xfId="1861"/>
    <cellStyle name="Comma 2 2 2 2 5 4 3 4" xfId="1862"/>
    <cellStyle name="Comma 2 2 2 2 5 4 4" xfId="1863"/>
    <cellStyle name="Comma 2 2 2 2 5 4 5" xfId="1864"/>
    <cellStyle name="Comma 2 2 2 2 5 4 6" xfId="1865"/>
    <cellStyle name="Comma 2 2 2 2 5 5" xfId="1866"/>
    <cellStyle name="Comma 2 2 2 2 5 6" xfId="1867"/>
    <cellStyle name="Comma 2 2 2 2 5 6 2" xfId="1868"/>
    <cellStyle name="Comma 2 2 2 2 5 6 2 2" xfId="1869"/>
    <cellStyle name="Comma 2 2 2 2 5 6 2 3" xfId="1870"/>
    <cellStyle name="Comma 2 2 2 2 5 6 2 4" xfId="1871"/>
    <cellStyle name="Comma 2 2 2 2 5 6 3" xfId="1872"/>
    <cellStyle name="Comma 2 2 2 2 5 6 4" xfId="1873"/>
    <cellStyle name="Comma 2 2 2 2 5 6 5" xfId="1874"/>
    <cellStyle name="Comma 2 2 2 2 5 7" xfId="1875"/>
    <cellStyle name="Comma 2 2 2 2 5 7 2" xfId="1876"/>
    <cellStyle name="Comma 2 2 2 2 5 7 3" xfId="1877"/>
    <cellStyle name="Comma 2 2 2 2 5 7 4" xfId="1878"/>
    <cellStyle name="Comma 2 2 2 2 5 8" xfId="1879"/>
    <cellStyle name="Comma 2 2 2 2 5 8 2" xfId="1880"/>
    <cellStyle name="Comma 2 2 2 2 5 8 3" xfId="1881"/>
    <cellStyle name="Comma 2 2 2 2 5 8 4" xfId="1882"/>
    <cellStyle name="Comma 2 2 2 2 5 9" xfId="1883"/>
    <cellStyle name="Comma 2 2 2 2 6" xfId="1884"/>
    <cellStyle name="Comma 2 2 2 2 6 10" xfId="1885"/>
    <cellStyle name="Comma 2 2 2 2 6 2" xfId="1886"/>
    <cellStyle name="Comma 2 2 2 2 6 2 2" xfId="1887"/>
    <cellStyle name="Comma 2 2 2 2 6 2 2 2" xfId="1888"/>
    <cellStyle name="Comma 2 2 2 2 6 2 2 2 2" xfId="1889"/>
    <cellStyle name="Comma 2 2 2 2 6 2 2 2 3" xfId="1890"/>
    <cellStyle name="Comma 2 2 2 2 6 2 2 2 4" xfId="1891"/>
    <cellStyle name="Comma 2 2 2 2 6 2 2 3" xfId="1892"/>
    <cellStyle name="Comma 2 2 2 2 6 2 2 4" xfId="1893"/>
    <cellStyle name="Comma 2 2 2 2 6 2 2 5" xfId="1894"/>
    <cellStyle name="Comma 2 2 2 2 6 2 3" xfId="1895"/>
    <cellStyle name="Comma 2 2 2 2 6 2 3 2" xfId="1896"/>
    <cellStyle name="Comma 2 2 2 2 6 2 3 3" xfId="1897"/>
    <cellStyle name="Comma 2 2 2 2 6 2 3 4" xfId="1898"/>
    <cellStyle name="Comma 2 2 2 2 6 2 4" xfId="1899"/>
    <cellStyle name="Comma 2 2 2 2 6 2 5" xfId="1900"/>
    <cellStyle name="Comma 2 2 2 2 6 2 6" xfId="1901"/>
    <cellStyle name="Comma 2 2 2 2 6 3" xfId="1902"/>
    <cellStyle name="Comma 2 2 2 2 6 3 2" xfId="1903"/>
    <cellStyle name="Comma 2 2 2 2 6 3 2 2" xfId="1904"/>
    <cellStyle name="Comma 2 2 2 2 6 3 2 2 2" xfId="1905"/>
    <cellStyle name="Comma 2 2 2 2 6 3 2 2 3" xfId="1906"/>
    <cellStyle name="Comma 2 2 2 2 6 3 2 2 4" xfId="1907"/>
    <cellStyle name="Comma 2 2 2 2 6 3 2 3" xfId="1908"/>
    <cellStyle name="Comma 2 2 2 2 6 3 2 4" xfId="1909"/>
    <cellStyle name="Comma 2 2 2 2 6 3 2 5" xfId="1910"/>
    <cellStyle name="Comma 2 2 2 2 6 3 3" xfId="1911"/>
    <cellStyle name="Comma 2 2 2 2 6 3 3 2" xfId="1912"/>
    <cellStyle name="Comma 2 2 2 2 6 3 3 3" xfId="1913"/>
    <cellStyle name="Comma 2 2 2 2 6 3 3 4" xfId="1914"/>
    <cellStyle name="Comma 2 2 2 2 6 3 4" xfId="1915"/>
    <cellStyle name="Comma 2 2 2 2 6 3 5" xfId="1916"/>
    <cellStyle name="Comma 2 2 2 2 6 3 6" xfId="1917"/>
    <cellStyle name="Comma 2 2 2 2 6 4" xfId="1918"/>
    <cellStyle name="Comma 2 2 2 2 6 5" xfId="1919"/>
    <cellStyle name="Comma 2 2 2 2 6 5 2" xfId="1920"/>
    <cellStyle name="Comma 2 2 2 2 6 5 2 2" xfId="1921"/>
    <cellStyle name="Comma 2 2 2 2 6 5 2 3" xfId="1922"/>
    <cellStyle name="Comma 2 2 2 2 6 5 2 4" xfId="1923"/>
    <cellStyle name="Comma 2 2 2 2 6 5 3" xfId="1924"/>
    <cellStyle name="Comma 2 2 2 2 6 5 4" xfId="1925"/>
    <cellStyle name="Comma 2 2 2 2 6 5 5" xfId="1926"/>
    <cellStyle name="Comma 2 2 2 2 6 6" xfId="1927"/>
    <cellStyle name="Comma 2 2 2 2 6 6 2" xfId="1928"/>
    <cellStyle name="Comma 2 2 2 2 6 6 3" xfId="1929"/>
    <cellStyle name="Comma 2 2 2 2 6 6 4" xfId="1930"/>
    <cellStyle name="Comma 2 2 2 2 6 7" xfId="1931"/>
    <cellStyle name="Comma 2 2 2 2 6 7 2" xfId="1932"/>
    <cellStyle name="Comma 2 2 2 2 6 7 3" xfId="1933"/>
    <cellStyle name="Comma 2 2 2 2 6 7 4" xfId="1934"/>
    <cellStyle name="Comma 2 2 2 2 6 8" xfId="1935"/>
    <cellStyle name="Comma 2 2 2 2 6 9" xfId="1936"/>
    <cellStyle name="Comma 2 2 2 2 7" xfId="1937"/>
    <cellStyle name="Comma 2 2 2 2 7 10" xfId="1938"/>
    <cellStyle name="Comma 2 2 2 2 7 2" xfId="1939"/>
    <cellStyle name="Comma 2 2 2 2 7 2 2" xfId="1940"/>
    <cellStyle name="Comma 2 2 2 2 7 2 2 2" xfId="1941"/>
    <cellStyle name="Comma 2 2 2 2 7 2 2 2 2" xfId="1942"/>
    <cellStyle name="Comma 2 2 2 2 7 2 2 2 3" xfId="1943"/>
    <cellStyle name="Comma 2 2 2 2 7 2 2 2 4" xfId="1944"/>
    <cellStyle name="Comma 2 2 2 2 7 2 2 3" xfId="1945"/>
    <cellStyle name="Comma 2 2 2 2 7 2 2 4" xfId="1946"/>
    <cellStyle name="Comma 2 2 2 2 7 2 2 5" xfId="1947"/>
    <cellStyle name="Comma 2 2 2 2 7 2 3" xfId="1948"/>
    <cellStyle name="Comma 2 2 2 2 7 2 3 2" xfId="1949"/>
    <cellStyle name="Comma 2 2 2 2 7 2 3 3" xfId="1950"/>
    <cellStyle name="Comma 2 2 2 2 7 2 3 4" xfId="1951"/>
    <cellStyle name="Comma 2 2 2 2 7 2 4" xfId="1952"/>
    <cellStyle name="Comma 2 2 2 2 7 2 5" xfId="1953"/>
    <cellStyle name="Comma 2 2 2 2 7 2 6" xfId="1954"/>
    <cellStyle name="Comma 2 2 2 2 7 3" xfId="1955"/>
    <cellStyle name="Comma 2 2 2 2 7 3 2" xfId="1956"/>
    <cellStyle name="Comma 2 2 2 2 7 3 2 2" xfId="1957"/>
    <cellStyle name="Comma 2 2 2 2 7 3 2 2 2" xfId="1958"/>
    <cellStyle name="Comma 2 2 2 2 7 3 2 2 3" xfId="1959"/>
    <cellStyle name="Comma 2 2 2 2 7 3 2 2 4" xfId="1960"/>
    <cellStyle name="Comma 2 2 2 2 7 3 2 3" xfId="1961"/>
    <cellStyle name="Comma 2 2 2 2 7 3 2 4" xfId="1962"/>
    <cellStyle name="Comma 2 2 2 2 7 3 2 5" xfId="1963"/>
    <cellStyle name="Comma 2 2 2 2 7 3 3" xfId="1964"/>
    <cellStyle name="Comma 2 2 2 2 7 3 3 2" xfId="1965"/>
    <cellStyle name="Comma 2 2 2 2 7 3 3 3" xfId="1966"/>
    <cellStyle name="Comma 2 2 2 2 7 3 3 4" xfId="1967"/>
    <cellStyle name="Comma 2 2 2 2 7 3 4" xfId="1968"/>
    <cellStyle name="Comma 2 2 2 2 7 3 5" xfId="1969"/>
    <cellStyle name="Comma 2 2 2 2 7 3 6" xfId="1970"/>
    <cellStyle name="Comma 2 2 2 2 7 4" xfId="1971"/>
    <cellStyle name="Comma 2 2 2 2 7 5" xfId="1972"/>
    <cellStyle name="Comma 2 2 2 2 7 5 2" xfId="1973"/>
    <cellStyle name="Comma 2 2 2 2 7 5 2 2" xfId="1974"/>
    <cellStyle name="Comma 2 2 2 2 7 5 2 3" xfId="1975"/>
    <cellStyle name="Comma 2 2 2 2 7 5 2 4" xfId="1976"/>
    <cellStyle name="Comma 2 2 2 2 7 5 3" xfId="1977"/>
    <cellStyle name="Comma 2 2 2 2 7 5 4" xfId="1978"/>
    <cellStyle name="Comma 2 2 2 2 7 5 5" xfId="1979"/>
    <cellStyle name="Comma 2 2 2 2 7 6" xfId="1980"/>
    <cellStyle name="Comma 2 2 2 2 7 6 2" xfId="1981"/>
    <cellStyle name="Comma 2 2 2 2 7 6 3" xfId="1982"/>
    <cellStyle name="Comma 2 2 2 2 7 6 4" xfId="1983"/>
    <cellStyle name="Comma 2 2 2 2 7 7" xfId="1984"/>
    <cellStyle name="Comma 2 2 2 2 7 7 2" xfId="1985"/>
    <cellStyle name="Comma 2 2 2 2 7 7 3" xfId="1986"/>
    <cellStyle name="Comma 2 2 2 2 7 7 4" xfId="1987"/>
    <cellStyle name="Comma 2 2 2 2 7 8" xfId="1988"/>
    <cellStyle name="Comma 2 2 2 2 7 9" xfId="1989"/>
    <cellStyle name="Comma 2 2 2 2 8" xfId="1990"/>
    <cellStyle name="Comma 2 2 2 2 8 2" xfId="1991"/>
    <cellStyle name="Comma 2 2 2 2 8 3" xfId="1992"/>
    <cellStyle name="Comma 2 2 2 2 8 3 2" xfId="1993"/>
    <cellStyle name="Comma 2 2 2 2 8 3 2 2" xfId="1994"/>
    <cellStyle name="Comma 2 2 2 2 8 3 2 3" xfId="1995"/>
    <cellStyle name="Comma 2 2 2 2 8 3 2 4" xfId="1996"/>
    <cellStyle name="Comma 2 2 2 2 8 3 3" xfId="1997"/>
    <cellStyle name="Comma 2 2 2 2 8 3 4" xfId="1998"/>
    <cellStyle name="Comma 2 2 2 2 8 3 5" xfId="1999"/>
    <cellStyle name="Comma 2 2 2 2 8 4" xfId="2000"/>
    <cellStyle name="Comma 2 2 2 2 8 4 2" xfId="2001"/>
    <cellStyle name="Comma 2 2 2 2 8 4 3" xfId="2002"/>
    <cellStyle name="Comma 2 2 2 2 8 4 4" xfId="2003"/>
    <cellStyle name="Comma 2 2 2 2 8 5" xfId="2004"/>
    <cellStyle name="Comma 2 2 2 2 8 5 2" xfId="2005"/>
    <cellStyle name="Comma 2 2 2 2 8 5 3" xfId="2006"/>
    <cellStyle name="Comma 2 2 2 2 8 5 4" xfId="2007"/>
    <cellStyle name="Comma 2 2 2 2 8 6" xfId="2008"/>
    <cellStyle name="Comma 2 2 2 2 8 7" xfId="2009"/>
    <cellStyle name="Comma 2 2 2 2 8 8" xfId="2010"/>
    <cellStyle name="Comma 2 2 2 2 9" xfId="2011"/>
    <cellStyle name="Comma 2 2 2 2 9 2" xfId="2012"/>
    <cellStyle name="Comma 2 2 2 2 9 3" xfId="2013"/>
    <cellStyle name="Comma 2 2 2 2 9 3 2" xfId="2014"/>
    <cellStyle name="Comma 2 2 2 2 9 3 2 2" xfId="2015"/>
    <cellStyle name="Comma 2 2 2 2 9 3 2 3" xfId="2016"/>
    <cellStyle name="Comma 2 2 2 2 9 3 2 4" xfId="2017"/>
    <cellStyle name="Comma 2 2 2 2 9 3 3" xfId="2018"/>
    <cellStyle name="Comma 2 2 2 2 9 3 4" xfId="2019"/>
    <cellStyle name="Comma 2 2 2 2 9 3 5" xfId="2020"/>
    <cellStyle name="Comma 2 2 2 2 9 4" xfId="2021"/>
    <cellStyle name="Comma 2 2 2 2 9 4 2" xfId="2022"/>
    <cellStyle name="Comma 2 2 2 2 9 4 3" xfId="2023"/>
    <cellStyle name="Comma 2 2 2 2 9 4 4" xfId="2024"/>
    <cellStyle name="Comma 2 2 2 2 9 5" xfId="2025"/>
    <cellStyle name="Comma 2 2 2 2 9 5 2" xfId="2026"/>
    <cellStyle name="Comma 2 2 2 2 9 5 3" xfId="2027"/>
    <cellStyle name="Comma 2 2 2 2 9 5 4" xfId="2028"/>
    <cellStyle name="Comma 2 2 2 2 9 6" xfId="2029"/>
    <cellStyle name="Comma 2 2 2 2 9 7" xfId="2030"/>
    <cellStyle name="Comma 2 2 2 2 9 8" xfId="2031"/>
    <cellStyle name="Comma 2 2 2 20" xfId="2032"/>
    <cellStyle name="Comma 2 2 2 20 2" xfId="2033"/>
    <cellStyle name="Comma 2 2 2 20 3" xfId="2034"/>
    <cellStyle name="Comma 2 2 2 20 4" xfId="2035"/>
    <cellStyle name="Comma 2 2 2 21" xfId="2036"/>
    <cellStyle name="Comma 2 2 2 22" xfId="2037"/>
    <cellStyle name="Comma 2 2 2 23" xfId="2038"/>
    <cellStyle name="Comma 2 2 2 3" xfId="2039"/>
    <cellStyle name="Comma 2 2 2 3 10" xfId="2040"/>
    <cellStyle name="Comma 2 2 2 3 2" xfId="2041"/>
    <cellStyle name="Comma 2 2 2 3 2 2" xfId="2042"/>
    <cellStyle name="Comma 2 2 2 3 2 2 2" xfId="2043"/>
    <cellStyle name="Comma 2 2 2 3 2 2 2 2" xfId="2044"/>
    <cellStyle name="Comma 2 2 2 3 2 2 2 2 2" xfId="2045"/>
    <cellStyle name="Comma 2 2 2 3 2 2 2 2 3" xfId="2046"/>
    <cellStyle name="Comma 2 2 2 3 2 2 2 2 4" xfId="2047"/>
    <cellStyle name="Comma 2 2 2 3 2 2 2 3" xfId="2048"/>
    <cellStyle name="Comma 2 2 2 3 2 2 2 4" xfId="2049"/>
    <cellStyle name="Comma 2 2 2 3 2 2 2 5" xfId="2050"/>
    <cellStyle name="Comma 2 2 2 3 2 2 3" xfId="2051"/>
    <cellStyle name="Comma 2 2 2 3 2 2 4" xfId="2052"/>
    <cellStyle name="Comma 2 2 2 3 2 2 4 2" xfId="2053"/>
    <cellStyle name="Comma 2 2 2 3 2 2 4 3" xfId="2054"/>
    <cellStyle name="Comma 2 2 2 3 2 2 4 4" xfId="2055"/>
    <cellStyle name="Comma 2 2 2 3 2 2 5" xfId="2056"/>
    <cellStyle name="Comma 2 2 2 3 2 2 6" xfId="2057"/>
    <cellStyle name="Comma 2 2 2 3 2 2 7" xfId="2058"/>
    <cellStyle name="Comma 2 2 2 3 2 3" xfId="2059"/>
    <cellStyle name="Comma 2 2 2 3 2 3 2" xfId="2060"/>
    <cellStyle name="Comma 2 2 2 3 2 3 2 2" xfId="2061"/>
    <cellStyle name="Comma 2 2 2 3 2 3 2 2 2" xfId="2062"/>
    <cellStyle name="Comma 2 2 2 3 2 3 2 2 3" xfId="2063"/>
    <cellStyle name="Comma 2 2 2 3 2 3 2 2 4" xfId="2064"/>
    <cellStyle name="Comma 2 2 2 3 2 3 2 3" xfId="2065"/>
    <cellStyle name="Comma 2 2 2 3 2 3 2 4" xfId="2066"/>
    <cellStyle name="Comma 2 2 2 3 2 3 2 5" xfId="2067"/>
    <cellStyle name="Comma 2 2 2 3 2 3 3" xfId="2068"/>
    <cellStyle name="Comma 2 2 2 3 2 3 4" xfId="2069"/>
    <cellStyle name="Comma 2 2 2 3 2 3 4 2" xfId="2070"/>
    <cellStyle name="Comma 2 2 2 3 2 3 4 3" xfId="2071"/>
    <cellStyle name="Comma 2 2 2 3 2 3 4 4" xfId="2072"/>
    <cellStyle name="Comma 2 2 2 3 2 3 5" xfId="2073"/>
    <cellStyle name="Comma 2 2 2 3 2 3 6" xfId="2074"/>
    <cellStyle name="Comma 2 2 2 3 2 3 7" xfId="2075"/>
    <cellStyle name="Comma 2 2 2 3 2 4" xfId="2076"/>
    <cellStyle name="Comma 2 2 2 3 2 4 2" xfId="2077"/>
    <cellStyle name="Comma 2 2 2 3 2 4 3" xfId="2078"/>
    <cellStyle name="Comma 2 2 2 3 2 4 3 2" xfId="2079"/>
    <cellStyle name="Comma 2 2 2 3 2 4 3 3" xfId="2080"/>
    <cellStyle name="Comma 2 2 2 3 2 4 3 4" xfId="2081"/>
    <cellStyle name="Comma 2 2 2 3 2 4 4" xfId="2082"/>
    <cellStyle name="Comma 2 2 2 3 2 4 5" xfId="2083"/>
    <cellStyle name="Comma 2 2 2 3 2 4 6" xfId="2084"/>
    <cellStyle name="Comma 2 2 2 3 2 5" xfId="2085"/>
    <cellStyle name="Comma 2 2 2 3 2 5 2" xfId="2086"/>
    <cellStyle name="Comma 2 2 2 3 2 5 3" xfId="2087"/>
    <cellStyle name="Comma 2 2 2 3 2 5 4" xfId="2088"/>
    <cellStyle name="Comma 2 2 2 3 2 6" xfId="2089"/>
    <cellStyle name="Comma 2 2 2 3 2 6 2" xfId="2090"/>
    <cellStyle name="Comma 2 2 2 3 2 6 3" xfId="2091"/>
    <cellStyle name="Comma 2 2 2 3 2 6 4" xfId="2092"/>
    <cellStyle name="Comma 2 2 2 3 2 7" xfId="2093"/>
    <cellStyle name="Comma 2 2 2 3 2 8" xfId="2094"/>
    <cellStyle name="Comma 2 2 2 3 2 9" xfId="2095"/>
    <cellStyle name="Comma 2 2 2 3 3" xfId="2096"/>
    <cellStyle name="Comma 2 2 2 3 3 2" xfId="2097"/>
    <cellStyle name="Comma 2 2 2 3 3 2 2" xfId="2098"/>
    <cellStyle name="Comma 2 2 2 3 3 2 2 2" xfId="2099"/>
    <cellStyle name="Comma 2 2 2 3 3 2 2 3" xfId="2100"/>
    <cellStyle name="Comma 2 2 2 3 3 2 2 4" xfId="2101"/>
    <cellStyle name="Comma 2 2 2 3 3 2 3" xfId="2102"/>
    <cellStyle name="Comma 2 2 2 3 3 2 4" xfId="2103"/>
    <cellStyle name="Comma 2 2 2 3 3 2 5" xfId="2104"/>
    <cellStyle name="Comma 2 2 2 3 3 3" xfId="2105"/>
    <cellStyle name="Comma 2 2 2 3 3 3 2" xfId="2106"/>
    <cellStyle name="Comma 2 2 2 3 3 3 3" xfId="2107"/>
    <cellStyle name="Comma 2 2 2 3 3 3 4" xfId="2108"/>
    <cellStyle name="Comma 2 2 2 3 3 4" xfId="2109"/>
    <cellStyle name="Comma 2 2 2 3 3 4 2" xfId="2110"/>
    <cellStyle name="Comma 2 2 2 3 3 4 3" xfId="2111"/>
    <cellStyle name="Comma 2 2 2 3 3 4 4" xfId="2112"/>
    <cellStyle name="Comma 2 2 2 3 3 5" xfId="2113"/>
    <cellStyle name="Comma 2 2 2 3 3 6" xfId="2114"/>
    <cellStyle name="Comma 2 2 2 3 3 7" xfId="2115"/>
    <cellStyle name="Comma 2 2 2 3 4" xfId="2116"/>
    <cellStyle name="Comma 2 2 2 3 4 2" xfId="2117"/>
    <cellStyle name="Comma 2 2 2 3 4 2 2" xfId="2118"/>
    <cellStyle name="Comma 2 2 2 3 4 2 2 2" xfId="2119"/>
    <cellStyle name="Comma 2 2 2 3 4 2 2 3" xfId="2120"/>
    <cellStyle name="Comma 2 2 2 3 4 2 2 4" xfId="2121"/>
    <cellStyle name="Comma 2 2 2 3 4 2 3" xfId="2122"/>
    <cellStyle name="Comma 2 2 2 3 4 2 4" xfId="2123"/>
    <cellStyle name="Comma 2 2 2 3 4 2 5" xfId="2124"/>
    <cellStyle name="Comma 2 2 2 3 4 3" xfId="2125"/>
    <cellStyle name="Comma 2 2 2 3 4 3 2" xfId="2126"/>
    <cellStyle name="Comma 2 2 2 3 4 3 3" xfId="2127"/>
    <cellStyle name="Comma 2 2 2 3 4 3 4" xfId="2128"/>
    <cellStyle name="Comma 2 2 2 3 4 4" xfId="2129"/>
    <cellStyle name="Comma 2 2 2 3 4 4 2" xfId="2130"/>
    <cellStyle name="Comma 2 2 2 3 4 4 3" xfId="2131"/>
    <cellStyle name="Comma 2 2 2 3 4 4 4" xfId="2132"/>
    <cellStyle name="Comma 2 2 2 3 4 5" xfId="2133"/>
    <cellStyle name="Comma 2 2 2 3 4 6" xfId="2134"/>
    <cellStyle name="Comma 2 2 2 3 4 7" xfId="2135"/>
    <cellStyle name="Comma 2 2 2 3 5" xfId="2136"/>
    <cellStyle name="Comma 2 2 2 3 5 2" xfId="2137"/>
    <cellStyle name="Comma 2 2 2 3 6" xfId="2138"/>
    <cellStyle name="Comma 2 2 2 3 6 2" xfId="2139"/>
    <cellStyle name="Comma 2 2 2 3 6 2 2" xfId="2140"/>
    <cellStyle name="Comma 2 2 2 3 6 2 3" xfId="2141"/>
    <cellStyle name="Comma 2 2 2 3 6 2 4" xfId="2142"/>
    <cellStyle name="Comma 2 2 2 3 6 3" xfId="2143"/>
    <cellStyle name="Comma 2 2 2 3 6 4" xfId="2144"/>
    <cellStyle name="Comma 2 2 2 3 6 5" xfId="2145"/>
    <cellStyle name="Comma 2 2 2 3 7" xfId="2146"/>
    <cellStyle name="Comma 2 2 2 3 7 2" xfId="2147"/>
    <cellStyle name="Comma 2 2 2 3 7 3" xfId="2148"/>
    <cellStyle name="Comma 2 2 2 3 7 4" xfId="2149"/>
    <cellStyle name="Comma 2 2 2 3 8" xfId="2150"/>
    <cellStyle name="Comma 2 2 2 3 9" xfId="2151"/>
    <cellStyle name="Comma 2 2 2 4" xfId="2152"/>
    <cellStyle name="Comma 2 2 2 4 10" xfId="2153"/>
    <cellStyle name="Comma 2 2 2 4 2" xfId="2154"/>
    <cellStyle name="Comma 2 2 2 4 2 2" xfId="2155"/>
    <cellStyle name="Comma 2 2 2 4 2 2 2" xfId="2156"/>
    <cellStyle name="Comma 2 2 2 4 2 2 2 2" xfId="2157"/>
    <cellStyle name="Comma 2 2 2 4 2 2 2 2 2" xfId="2158"/>
    <cellStyle name="Comma 2 2 2 4 2 2 2 2 3" xfId="2159"/>
    <cellStyle name="Comma 2 2 2 4 2 2 2 2 4" xfId="2160"/>
    <cellStyle name="Comma 2 2 2 4 2 2 2 3" xfId="2161"/>
    <cellStyle name="Comma 2 2 2 4 2 2 2 4" xfId="2162"/>
    <cellStyle name="Comma 2 2 2 4 2 2 2 5" xfId="2163"/>
    <cellStyle name="Comma 2 2 2 4 2 2 3" xfId="2164"/>
    <cellStyle name="Comma 2 2 2 4 2 2 3 2" xfId="2165"/>
    <cellStyle name="Comma 2 2 2 4 2 2 3 3" xfId="2166"/>
    <cellStyle name="Comma 2 2 2 4 2 2 3 4" xfId="2167"/>
    <cellStyle name="Comma 2 2 2 4 2 2 4" xfId="2168"/>
    <cellStyle name="Comma 2 2 2 4 2 2 5" xfId="2169"/>
    <cellStyle name="Comma 2 2 2 4 2 2 6" xfId="2170"/>
    <cellStyle name="Comma 2 2 2 4 2 3" xfId="2171"/>
    <cellStyle name="Comma 2 2 2 4 2 3 2" xfId="2172"/>
    <cellStyle name="Comma 2 2 2 4 2 3 2 2" xfId="2173"/>
    <cellStyle name="Comma 2 2 2 4 2 3 2 2 2" xfId="2174"/>
    <cellStyle name="Comma 2 2 2 4 2 3 2 2 3" xfId="2175"/>
    <cellStyle name="Comma 2 2 2 4 2 3 2 2 4" xfId="2176"/>
    <cellStyle name="Comma 2 2 2 4 2 3 2 3" xfId="2177"/>
    <cellStyle name="Comma 2 2 2 4 2 3 2 4" xfId="2178"/>
    <cellStyle name="Comma 2 2 2 4 2 3 2 5" xfId="2179"/>
    <cellStyle name="Comma 2 2 2 4 2 3 3" xfId="2180"/>
    <cellStyle name="Comma 2 2 2 4 2 3 3 2" xfId="2181"/>
    <cellStyle name="Comma 2 2 2 4 2 3 3 3" xfId="2182"/>
    <cellStyle name="Comma 2 2 2 4 2 3 3 4" xfId="2183"/>
    <cellStyle name="Comma 2 2 2 4 2 3 4" xfId="2184"/>
    <cellStyle name="Comma 2 2 2 4 2 3 5" xfId="2185"/>
    <cellStyle name="Comma 2 2 2 4 2 3 6" xfId="2186"/>
    <cellStyle name="Comma 2 2 2 4 2 4" xfId="2187"/>
    <cellStyle name="Comma 2 2 2 4 2 4 2" xfId="2188"/>
    <cellStyle name="Comma 2 2 2 4 2 4 2 2" xfId="2189"/>
    <cellStyle name="Comma 2 2 2 4 2 4 2 3" xfId="2190"/>
    <cellStyle name="Comma 2 2 2 4 2 4 2 4" xfId="2191"/>
    <cellStyle name="Comma 2 2 2 4 2 4 3" xfId="2192"/>
    <cellStyle name="Comma 2 2 2 4 2 4 4" xfId="2193"/>
    <cellStyle name="Comma 2 2 2 4 2 4 5" xfId="2194"/>
    <cellStyle name="Comma 2 2 2 4 2 5" xfId="2195"/>
    <cellStyle name="Comma 2 2 2 4 2 5 2" xfId="2196"/>
    <cellStyle name="Comma 2 2 2 4 2 5 3" xfId="2197"/>
    <cellStyle name="Comma 2 2 2 4 2 5 4" xfId="2198"/>
    <cellStyle name="Comma 2 2 2 4 2 6" xfId="2199"/>
    <cellStyle name="Comma 2 2 2 4 2 7" xfId="2200"/>
    <cellStyle name="Comma 2 2 2 4 2 8" xfId="2201"/>
    <cellStyle name="Comma 2 2 2 4 3" xfId="2202"/>
    <cellStyle name="Comma 2 2 2 4 3 2" xfId="2203"/>
    <cellStyle name="Comma 2 2 2 4 3 2 2" xfId="2204"/>
    <cellStyle name="Comma 2 2 2 4 3 2 2 2" xfId="2205"/>
    <cellStyle name="Comma 2 2 2 4 3 2 2 3" xfId="2206"/>
    <cellStyle name="Comma 2 2 2 4 3 2 2 4" xfId="2207"/>
    <cellStyle name="Comma 2 2 2 4 3 2 3" xfId="2208"/>
    <cellStyle name="Comma 2 2 2 4 3 2 4" xfId="2209"/>
    <cellStyle name="Comma 2 2 2 4 3 2 5" xfId="2210"/>
    <cellStyle name="Comma 2 2 2 4 3 3" xfId="2211"/>
    <cellStyle name="Comma 2 2 2 4 3 3 2" xfId="2212"/>
    <cellStyle name="Comma 2 2 2 4 3 3 3" xfId="2213"/>
    <cellStyle name="Comma 2 2 2 4 3 3 4" xfId="2214"/>
    <cellStyle name="Comma 2 2 2 4 3 4" xfId="2215"/>
    <cellStyle name="Comma 2 2 2 4 3 5" xfId="2216"/>
    <cellStyle name="Comma 2 2 2 4 3 6" xfId="2217"/>
    <cellStyle name="Comma 2 2 2 4 4" xfId="2218"/>
    <cellStyle name="Comma 2 2 2 4 4 2" xfId="2219"/>
    <cellStyle name="Comma 2 2 2 4 4 2 2" xfId="2220"/>
    <cellStyle name="Comma 2 2 2 4 4 2 2 2" xfId="2221"/>
    <cellStyle name="Comma 2 2 2 4 4 2 2 3" xfId="2222"/>
    <cellStyle name="Comma 2 2 2 4 4 2 2 4" xfId="2223"/>
    <cellStyle name="Comma 2 2 2 4 4 2 3" xfId="2224"/>
    <cellStyle name="Comma 2 2 2 4 4 2 4" xfId="2225"/>
    <cellStyle name="Comma 2 2 2 4 4 2 5" xfId="2226"/>
    <cellStyle name="Comma 2 2 2 4 4 3" xfId="2227"/>
    <cellStyle name="Comma 2 2 2 4 4 3 2" xfId="2228"/>
    <cellStyle name="Comma 2 2 2 4 4 3 3" xfId="2229"/>
    <cellStyle name="Comma 2 2 2 4 4 3 4" xfId="2230"/>
    <cellStyle name="Comma 2 2 2 4 4 4" xfId="2231"/>
    <cellStyle name="Comma 2 2 2 4 4 5" xfId="2232"/>
    <cellStyle name="Comma 2 2 2 4 4 6" xfId="2233"/>
    <cellStyle name="Comma 2 2 2 4 5" xfId="2234"/>
    <cellStyle name="Comma 2 2 2 4 6" xfId="2235"/>
    <cellStyle name="Comma 2 2 2 4 6 2" xfId="2236"/>
    <cellStyle name="Comma 2 2 2 4 6 2 2" xfId="2237"/>
    <cellStyle name="Comma 2 2 2 4 6 2 3" xfId="2238"/>
    <cellStyle name="Comma 2 2 2 4 6 2 4" xfId="2239"/>
    <cellStyle name="Comma 2 2 2 4 6 3" xfId="2240"/>
    <cellStyle name="Comma 2 2 2 4 6 4" xfId="2241"/>
    <cellStyle name="Comma 2 2 2 4 6 5" xfId="2242"/>
    <cellStyle name="Comma 2 2 2 4 7" xfId="2243"/>
    <cellStyle name="Comma 2 2 2 4 7 2" xfId="2244"/>
    <cellStyle name="Comma 2 2 2 4 7 3" xfId="2245"/>
    <cellStyle name="Comma 2 2 2 4 7 4" xfId="2246"/>
    <cellStyle name="Comma 2 2 2 4 8" xfId="2247"/>
    <cellStyle name="Comma 2 2 2 4 9" xfId="2248"/>
    <cellStyle name="Comma 2 2 2 5" xfId="2249"/>
    <cellStyle name="Comma 2 2 2 5 2" xfId="2250"/>
    <cellStyle name="Comma 2 2 2 6" xfId="2251"/>
    <cellStyle name="Comma 2 2 2 6 10" xfId="2252"/>
    <cellStyle name="Comma 2 2 2 6 2" xfId="2253"/>
    <cellStyle name="Comma 2 2 2 6 2 2" xfId="2254"/>
    <cellStyle name="Comma 2 2 2 6 2 2 2" xfId="2255"/>
    <cellStyle name="Comma 2 2 2 6 2 2 2 2" xfId="2256"/>
    <cellStyle name="Comma 2 2 2 6 2 2 2 2 2" xfId="2257"/>
    <cellStyle name="Comma 2 2 2 6 2 2 2 2 3" xfId="2258"/>
    <cellStyle name="Comma 2 2 2 6 2 2 2 2 4" xfId="2259"/>
    <cellStyle name="Comma 2 2 2 6 2 2 2 3" xfId="2260"/>
    <cellStyle name="Comma 2 2 2 6 2 2 2 4" xfId="2261"/>
    <cellStyle name="Comma 2 2 2 6 2 2 2 5" xfId="2262"/>
    <cellStyle name="Comma 2 2 2 6 2 2 3" xfId="2263"/>
    <cellStyle name="Comma 2 2 2 6 2 2 3 2" xfId="2264"/>
    <cellStyle name="Comma 2 2 2 6 2 2 3 3" xfId="2265"/>
    <cellStyle name="Comma 2 2 2 6 2 2 3 4" xfId="2266"/>
    <cellStyle name="Comma 2 2 2 6 2 2 4" xfId="2267"/>
    <cellStyle name="Comma 2 2 2 6 2 2 5" xfId="2268"/>
    <cellStyle name="Comma 2 2 2 6 2 2 6" xfId="2269"/>
    <cellStyle name="Comma 2 2 2 6 2 3" xfId="2270"/>
    <cellStyle name="Comma 2 2 2 6 2 3 2" xfId="2271"/>
    <cellStyle name="Comma 2 2 2 6 2 3 2 2" xfId="2272"/>
    <cellStyle name="Comma 2 2 2 6 2 3 2 2 2" xfId="2273"/>
    <cellStyle name="Comma 2 2 2 6 2 3 2 2 3" xfId="2274"/>
    <cellStyle name="Comma 2 2 2 6 2 3 2 2 4" xfId="2275"/>
    <cellStyle name="Comma 2 2 2 6 2 3 2 3" xfId="2276"/>
    <cellStyle name="Comma 2 2 2 6 2 3 2 4" xfId="2277"/>
    <cellStyle name="Comma 2 2 2 6 2 3 2 5" xfId="2278"/>
    <cellStyle name="Comma 2 2 2 6 2 3 3" xfId="2279"/>
    <cellStyle name="Comma 2 2 2 6 2 3 3 2" xfId="2280"/>
    <cellStyle name="Comma 2 2 2 6 2 3 3 3" xfId="2281"/>
    <cellStyle name="Comma 2 2 2 6 2 3 3 4" xfId="2282"/>
    <cellStyle name="Comma 2 2 2 6 2 3 4" xfId="2283"/>
    <cellStyle name="Comma 2 2 2 6 2 3 5" xfId="2284"/>
    <cellStyle name="Comma 2 2 2 6 2 3 6" xfId="2285"/>
    <cellStyle name="Comma 2 2 2 6 2 4" xfId="2286"/>
    <cellStyle name="Comma 2 2 2 6 2 4 2" xfId="2287"/>
    <cellStyle name="Comma 2 2 2 6 2 4 2 2" xfId="2288"/>
    <cellStyle name="Comma 2 2 2 6 2 4 2 3" xfId="2289"/>
    <cellStyle name="Comma 2 2 2 6 2 4 2 4" xfId="2290"/>
    <cellStyle name="Comma 2 2 2 6 2 4 3" xfId="2291"/>
    <cellStyle name="Comma 2 2 2 6 2 4 4" xfId="2292"/>
    <cellStyle name="Comma 2 2 2 6 2 4 5" xfId="2293"/>
    <cellStyle name="Comma 2 2 2 6 2 5" xfId="2294"/>
    <cellStyle name="Comma 2 2 2 6 2 5 2" xfId="2295"/>
    <cellStyle name="Comma 2 2 2 6 2 5 3" xfId="2296"/>
    <cellStyle name="Comma 2 2 2 6 2 5 4" xfId="2297"/>
    <cellStyle name="Comma 2 2 2 6 2 6" xfId="2298"/>
    <cellStyle name="Comma 2 2 2 6 2 7" xfId="2299"/>
    <cellStyle name="Comma 2 2 2 6 2 8" xfId="2300"/>
    <cellStyle name="Comma 2 2 2 6 3" xfId="2301"/>
    <cellStyle name="Comma 2 2 2 6 3 2" xfId="2302"/>
    <cellStyle name="Comma 2 2 2 6 3 2 2" xfId="2303"/>
    <cellStyle name="Comma 2 2 2 6 3 2 2 2" xfId="2304"/>
    <cellStyle name="Comma 2 2 2 6 3 2 2 3" xfId="2305"/>
    <cellStyle name="Comma 2 2 2 6 3 2 2 4" xfId="2306"/>
    <cellStyle name="Comma 2 2 2 6 3 2 3" xfId="2307"/>
    <cellStyle name="Comma 2 2 2 6 3 2 4" xfId="2308"/>
    <cellStyle name="Comma 2 2 2 6 3 2 5" xfId="2309"/>
    <cellStyle name="Comma 2 2 2 6 3 3" xfId="2310"/>
    <cellStyle name="Comma 2 2 2 6 3 3 2" xfId="2311"/>
    <cellStyle name="Comma 2 2 2 6 3 3 3" xfId="2312"/>
    <cellStyle name="Comma 2 2 2 6 3 3 4" xfId="2313"/>
    <cellStyle name="Comma 2 2 2 6 3 4" xfId="2314"/>
    <cellStyle name="Comma 2 2 2 6 3 5" xfId="2315"/>
    <cellStyle name="Comma 2 2 2 6 3 6" xfId="2316"/>
    <cellStyle name="Comma 2 2 2 6 4" xfId="2317"/>
    <cellStyle name="Comma 2 2 2 6 4 2" xfId="2318"/>
    <cellStyle name="Comma 2 2 2 6 4 2 2" xfId="2319"/>
    <cellStyle name="Comma 2 2 2 6 4 2 2 2" xfId="2320"/>
    <cellStyle name="Comma 2 2 2 6 4 2 2 3" xfId="2321"/>
    <cellStyle name="Comma 2 2 2 6 4 2 2 4" xfId="2322"/>
    <cellStyle name="Comma 2 2 2 6 4 2 3" xfId="2323"/>
    <cellStyle name="Comma 2 2 2 6 4 2 4" xfId="2324"/>
    <cellStyle name="Comma 2 2 2 6 4 2 5" xfId="2325"/>
    <cellStyle name="Comma 2 2 2 6 4 3" xfId="2326"/>
    <cellStyle name="Comma 2 2 2 6 4 3 2" xfId="2327"/>
    <cellStyle name="Comma 2 2 2 6 4 3 3" xfId="2328"/>
    <cellStyle name="Comma 2 2 2 6 4 3 4" xfId="2329"/>
    <cellStyle name="Comma 2 2 2 6 4 4" xfId="2330"/>
    <cellStyle name="Comma 2 2 2 6 4 5" xfId="2331"/>
    <cellStyle name="Comma 2 2 2 6 4 6" xfId="2332"/>
    <cellStyle name="Comma 2 2 2 6 5" xfId="2333"/>
    <cellStyle name="Comma 2 2 2 6 6" xfId="2334"/>
    <cellStyle name="Comma 2 2 2 6 6 2" xfId="2335"/>
    <cellStyle name="Comma 2 2 2 6 6 2 2" xfId="2336"/>
    <cellStyle name="Comma 2 2 2 6 6 2 3" xfId="2337"/>
    <cellStyle name="Comma 2 2 2 6 6 2 4" xfId="2338"/>
    <cellStyle name="Comma 2 2 2 6 6 3" xfId="2339"/>
    <cellStyle name="Comma 2 2 2 6 6 4" xfId="2340"/>
    <cellStyle name="Comma 2 2 2 6 6 5" xfId="2341"/>
    <cellStyle name="Comma 2 2 2 6 7" xfId="2342"/>
    <cellStyle name="Comma 2 2 2 6 7 2" xfId="2343"/>
    <cellStyle name="Comma 2 2 2 6 7 3" xfId="2344"/>
    <cellStyle name="Comma 2 2 2 6 7 4" xfId="2345"/>
    <cellStyle name="Comma 2 2 2 6 8" xfId="2346"/>
    <cellStyle name="Comma 2 2 2 6 9" xfId="2347"/>
    <cellStyle name="Comma 2 2 2 7" xfId="2348"/>
    <cellStyle name="Comma 2 2 2 7 2" xfId="2349"/>
    <cellStyle name="Comma 2 2 2 7 2 2" xfId="2350"/>
    <cellStyle name="Comma 2 2 2 7 2 2 2" xfId="2351"/>
    <cellStyle name="Comma 2 2 2 7 2 2 2 2" xfId="2352"/>
    <cellStyle name="Comma 2 2 2 7 2 2 2 3" xfId="2353"/>
    <cellStyle name="Comma 2 2 2 7 2 2 2 4" xfId="2354"/>
    <cellStyle name="Comma 2 2 2 7 2 2 3" xfId="2355"/>
    <cellStyle name="Comma 2 2 2 7 2 2 4" xfId="2356"/>
    <cellStyle name="Comma 2 2 2 7 2 2 5" xfId="2357"/>
    <cellStyle name="Comma 2 2 2 7 2 3" xfId="2358"/>
    <cellStyle name="Comma 2 2 2 7 2 3 2" xfId="2359"/>
    <cellStyle name="Comma 2 2 2 7 2 3 3" xfId="2360"/>
    <cellStyle name="Comma 2 2 2 7 2 3 4" xfId="2361"/>
    <cellStyle name="Comma 2 2 2 7 2 4" xfId="2362"/>
    <cellStyle name="Comma 2 2 2 7 2 5" xfId="2363"/>
    <cellStyle name="Comma 2 2 2 7 2 6" xfId="2364"/>
    <cellStyle name="Comma 2 2 2 7 3" xfId="2365"/>
    <cellStyle name="Comma 2 2 2 7 3 2" xfId="2366"/>
    <cellStyle name="Comma 2 2 2 7 3 2 2" xfId="2367"/>
    <cellStyle name="Comma 2 2 2 7 3 2 2 2" xfId="2368"/>
    <cellStyle name="Comma 2 2 2 7 3 2 2 3" xfId="2369"/>
    <cellStyle name="Comma 2 2 2 7 3 2 2 4" xfId="2370"/>
    <cellStyle name="Comma 2 2 2 7 3 2 3" xfId="2371"/>
    <cellStyle name="Comma 2 2 2 7 3 2 4" xfId="2372"/>
    <cellStyle name="Comma 2 2 2 7 3 2 5" xfId="2373"/>
    <cellStyle name="Comma 2 2 2 7 3 3" xfId="2374"/>
    <cellStyle name="Comma 2 2 2 7 3 3 2" xfId="2375"/>
    <cellStyle name="Comma 2 2 2 7 3 3 3" xfId="2376"/>
    <cellStyle name="Comma 2 2 2 7 3 3 4" xfId="2377"/>
    <cellStyle name="Comma 2 2 2 7 3 4" xfId="2378"/>
    <cellStyle name="Comma 2 2 2 7 3 5" xfId="2379"/>
    <cellStyle name="Comma 2 2 2 7 3 6" xfId="2380"/>
    <cellStyle name="Comma 2 2 2 7 4" xfId="2381"/>
    <cellStyle name="Comma 2 2 2 7 5" xfId="2382"/>
    <cellStyle name="Comma 2 2 2 7 5 2" xfId="2383"/>
    <cellStyle name="Comma 2 2 2 7 5 2 2" xfId="2384"/>
    <cellStyle name="Comma 2 2 2 7 5 2 3" xfId="2385"/>
    <cellStyle name="Comma 2 2 2 7 5 2 4" xfId="2386"/>
    <cellStyle name="Comma 2 2 2 7 5 3" xfId="2387"/>
    <cellStyle name="Comma 2 2 2 7 5 4" xfId="2388"/>
    <cellStyle name="Comma 2 2 2 7 5 5" xfId="2389"/>
    <cellStyle name="Comma 2 2 2 7 6" xfId="2390"/>
    <cellStyle name="Comma 2 2 2 7 6 2" xfId="2391"/>
    <cellStyle name="Comma 2 2 2 7 6 3" xfId="2392"/>
    <cellStyle name="Comma 2 2 2 7 6 4" xfId="2393"/>
    <cellStyle name="Comma 2 2 2 7 7" xfId="2394"/>
    <cellStyle name="Comma 2 2 2 7 8" xfId="2395"/>
    <cellStyle name="Comma 2 2 2 7 9" xfId="2396"/>
    <cellStyle name="Comma 2 2 2 8" xfId="2397"/>
    <cellStyle name="Comma 2 2 2 8 2" xfId="2398"/>
    <cellStyle name="Comma 2 2 2 8 2 2" xfId="2399"/>
    <cellStyle name="Comma 2 2 2 8 2 2 2" xfId="2400"/>
    <cellStyle name="Comma 2 2 2 8 2 2 2 2" xfId="2401"/>
    <cellStyle name="Comma 2 2 2 8 2 2 2 3" xfId="2402"/>
    <cellStyle name="Comma 2 2 2 8 2 2 2 4" xfId="2403"/>
    <cellStyle name="Comma 2 2 2 8 2 2 3" xfId="2404"/>
    <cellStyle name="Comma 2 2 2 8 2 2 4" xfId="2405"/>
    <cellStyle name="Comma 2 2 2 8 2 2 5" xfId="2406"/>
    <cellStyle name="Comma 2 2 2 8 2 3" xfId="2407"/>
    <cellStyle name="Comma 2 2 2 8 2 3 2" xfId="2408"/>
    <cellStyle name="Comma 2 2 2 8 2 3 3" xfId="2409"/>
    <cellStyle name="Comma 2 2 2 8 2 3 4" xfId="2410"/>
    <cellStyle name="Comma 2 2 2 8 2 4" xfId="2411"/>
    <cellStyle name="Comma 2 2 2 8 2 5" xfId="2412"/>
    <cellStyle name="Comma 2 2 2 8 2 6" xfId="2413"/>
    <cellStyle name="Comma 2 2 2 8 3" xfId="2414"/>
    <cellStyle name="Comma 2 2 2 8 3 2" xfId="2415"/>
    <cellStyle name="Comma 2 2 2 8 3 2 2" xfId="2416"/>
    <cellStyle name="Comma 2 2 2 8 3 2 2 2" xfId="2417"/>
    <cellStyle name="Comma 2 2 2 8 3 2 2 3" xfId="2418"/>
    <cellStyle name="Comma 2 2 2 8 3 2 2 4" xfId="2419"/>
    <cellStyle name="Comma 2 2 2 8 3 2 3" xfId="2420"/>
    <cellStyle name="Comma 2 2 2 8 3 2 4" xfId="2421"/>
    <cellStyle name="Comma 2 2 2 8 3 2 5" xfId="2422"/>
    <cellStyle name="Comma 2 2 2 8 3 3" xfId="2423"/>
    <cellStyle name="Comma 2 2 2 8 3 3 2" xfId="2424"/>
    <cellStyle name="Comma 2 2 2 8 3 3 3" xfId="2425"/>
    <cellStyle name="Comma 2 2 2 8 3 3 4" xfId="2426"/>
    <cellStyle name="Comma 2 2 2 8 3 4" xfId="2427"/>
    <cellStyle name="Comma 2 2 2 8 3 5" xfId="2428"/>
    <cellStyle name="Comma 2 2 2 8 3 6" xfId="2429"/>
    <cellStyle name="Comma 2 2 2 8 4" xfId="2430"/>
    <cellStyle name="Comma 2 2 2 8 5" xfId="2431"/>
    <cellStyle name="Comma 2 2 2 8 5 2" xfId="2432"/>
    <cellStyle name="Comma 2 2 2 8 5 2 2" xfId="2433"/>
    <cellStyle name="Comma 2 2 2 8 5 2 3" xfId="2434"/>
    <cellStyle name="Comma 2 2 2 8 5 2 4" xfId="2435"/>
    <cellStyle name="Comma 2 2 2 8 5 3" xfId="2436"/>
    <cellStyle name="Comma 2 2 2 8 5 4" xfId="2437"/>
    <cellStyle name="Comma 2 2 2 8 5 5" xfId="2438"/>
    <cellStyle name="Comma 2 2 2 8 6" xfId="2439"/>
    <cellStyle name="Comma 2 2 2 8 6 2" xfId="2440"/>
    <cellStyle name="Comma 2 2 2 8 6 3" xfId="2441"/>
    <cellStyle name="Comma 2 2 2 8 6 4" xfId="2442"/>
    <cellStyle name="Comma 2 2 2 8 7" xfId="2443"/>
    <cellStyle name="Comma 2 2 2 8 8" xfId="2444"/>
    <cellStyle name="Comma 2 2 2 8 9" xfId="2445"/>
    <cellStyle name="Comma 2 2 2 9" xfId="2446"/>
    <cellStyle name="Comma 2 2 2 9 2" xfId="2447"/>
    <cellStyle name="Comma 2 2 2 9 3" xfId="2448"/>
    <cellStyle name="Comma 2 2 2 9 3 2" xfId="2449"/>
    <cellStyle name="Comma 2 2 2 9 3 2 2" xfId="2450"/>
    <cellStyle name="Comma 2 2 2 9 3 2 3" xfId="2451"/>
    <cellStyle name="Comma 2 2 2 9 3 2 4" xfId="2452"/>
    <cellStyle name="Comma 2 2 2 9 3 3" xfId="2453"/>
    <cellStyle name="Comma 2 2 2 9 3 4" xfId="2454"/>
    <cellStyle name="Comma 2 2 2 9 3 5" xfId="2455"/>
    <cellStyle name="Comma 2 2 2 9 4" xfId="2456"/>
    <cellStyle name="Comma 2 2 2 9 4 2" xfId="2457"/>
    <cellStyle name="Comma 2 2 2 9 4 3" xfId="2458"/>
    <cellStyle name="Comma 2 2 2 9 4 4" xfId="2459"/>
    <cellStyle name="Comma 2 2 2 9 5" xfId="2460"/>
    <cellStyle name="Comma 2 2 2 9 6" xfId="2461"/>
    <cellStyle name="Comma 2 2 2 9 7" xfId="2462"/>
    <cellStyle name="Comma 2 2 20" xfId="2463"/>
    <cellStyle name="Comma 2 2 20 2" xfId="2464"/>
    <cellStyle name="Comma 2 2 20 3" xfId="2465"/>
    <cellStyle name="Comma 2 2 20 4" xfId="2466"/>
    <cellStyle name="Comma 2 2 21" xfId="2467"/>
    <cellStyle name="Comma 2 2 22" xfId="2468"/>
    <cellStyle name="Comma 2 2 23" xfId="2469"/>
    <cellStyle name="Comma 2 2 3" xfId="2470"/>
    <cellStyle name="Comma 2 2 3 10" xfId="2471"/>
    <cellStyle name="Comma 2 2 3 10 2" xfId="2472"/>
    <cellStyle name="Comma 2 2 3 10 2 2" xfId="2473"/>
    <cellStyle name="Comma 2 2 3 10 2 3" xfId="2474"/>
    <cellStyle name="Comma 2 2 3 10 2 4" xfId="2475"/>
    <cellStyle name="Comma 2 2 3 11" xfId="2476"/>
    <cellStyle name="Comma 2 2 3 11 2" xfId="2477"/>
    <cellStyle name="Comma 2 2 3 11 2 2" xfId="2478"/>
    <cellStyle name="Comma 2 2 3 11 2 3" xfId="2479"/>
    <cellStyle name="Comma 2 2 3 11 2 4" xfId="2480"/>
    <cellStyle name="Comma 2 2 3 12" xfId="2481"/>
    <cellStyle name="Comma 2 2 3 12 2" xfId="2482"/>
    <cellStyle name="Comma 2 2 3 12 2 2" xfId="2483"/>
    <cellStyle name="Comma 2 2 3 12 2 3" xfId="2484"/>
    <cellStyle name="Comma 2 2 3 12 2 4" xfId="2485"/>
    <cellStyle name="Comma 2 2 3 13" xfId="2486"/>
    <cellStyle name="Comma 2 2 3 13 2" xfId="2487"/>
    <cellStyle name="Comma 2 2 3 13 2 2" xfId="2488"/>
    <cellStyle name="Comma 2 2 3 13 2 3" xfId="2489"/>
    <cellStyle name="Comma 2 2 3 13 2 4" xfId="2490"/>
    <cellStyle name="Comma 2 2 3 14" xfId="2491"/>
    <cellStyle name="Comma 2 2 3 14 2" xfId="2492"/>
    <cellStyle name="Comma 2 2 3 14 2 2" xfId="2493"/>
    <cellStyle name="Comma 2 2 3 14 2 3" xfId="2494"/>
    <cellStyle name="Comma 2 2 3 14 2 4" xfId="2495"/>
    <cellStyle name="Comma 2 2 3 15" xfId="2496"/>
    <cellStyle name="Comma 2 2 3 15 2" xfId="2497"/>
    <cellStyle name="Comma 2 2 3 15 2 2" xfId="2498"/>
    <cellStyle name="Comma 2 2 3 15 2 3" xfId="2499"/>
    <cellStyle name="Comma 2 2 3 15 2 4" xfId="2500"/>
    <cellStyle name="Comma 2 2 3 15 3" xfId="2501"/>
    <cellStyle name="Comma 2 2 3 15 4" xfId="2502"/>
    <cellStyle name="Comma 2 2 3 15 5" xfId="2503"/>
    <cellStyle name="Comma 2 2 3 16" xfId="2504"/>
    <cellStyle name="Comma 2 2 3 16 2" xfId="2505"/>
    <cellStyle name="Comma 2 2 3 16 3" xfId="2506"/>
    <cellStyle name="Comma 2 2 3 16 4" xfId="2507"/>
    <cellStyle name="Comma 2 2 3 17" xfId="2508"/>
    <cellStyle name="Comma 2 2 3 17 2" xfId="2509"/>
    <cellStyle name="Comma 2 2 3 17 3" xfId="2510"/>
    <cellStyle name="Comma 2 2 3 17 4" xfId="2511"/>
    <cellStyle name="Comma 2 2 3 18" xfId="2512"/>
    <cellStyle name="Comma 2 2 3 19" xfId="2513"/>
    <cellStyle name="Comma 2 2 3 2" xfId="2514"/>
    <cellStyle name="Comma 2 2 3 2 10" xfId="2515"/>
    <cellStyle name="Comma 2 2 3 2 2" xfId="2516"/>
    <cellStyle name="Comma 2 2 3 2 2 2" xfId="2517"/>
    <cellStyle name="Comma 2 2 3 2 2 2 2" xfId="2518"/>
    <cellStyle name="Comma 2 2 3 2 2 2 2 2" xfId="2519"/>
    <cellStyle name="Comma 2 2 3 2 2 2 2 2 2" xfId="2520"/>
    <cellStyle name="Comma 2 2 3 2 2 2 2 2 3" xfId="2521"/>
    <cellStyle name="Comma 2 2 3 2 2 2 2 2 4" xfId="2522"/>
    <cellStyle name="Comma 2 2 3 2 2 2 2 3" xfId="2523"/>
    <cellStyle name="Comma 2 2 3 2 2 2 2 4" xfId="2524"/>
    <cellStyle name="Comma 2 2 3 2 2 2 2 5" xfId="2525"/>
    <cellStyle name="Comma 2 2 3 2 2 2 3" xfId="2526"/>
    <cellStyle name="Comma 2 2 3 2 2 2 3 2" xfId="2527"/>
    <cellStyle name="Comma 2 2 3 2 2 2 3 3" xfId="2528"/>
    <cellStyle name="Comma 2 2 3 2 2 2 3 4" xfId="2529"/>
    <cellStyle name="Comma 2 2 3 2 2 2 4" xfId="2530"/>
    <cellStyle name="Comma 2 2 3 2 2 2 5" xfId="2531"/>
    <cellStyle name="Comma 2 2 3 2 2 2 6" xfId="2532"/>
    <cellStyle name="Comma 2 2 3 2 2 3" xfId="2533"/>
    <cellStyle name="Comma 2 2 3 2 2 3 2" xfId="2534"/>
    <cellStyle name="Comma 2 2 3 2 2 3 2 2" xfId="2535"/>
    <cellStyle name="Comma 2 2 3 2 2 3 2 2 2" xfId="2536"/>
    <cellStyle name="Comma 2 2 3 2 2 3 2 2 3" xfId="2537"/>
    <cellStyle name="Comma 2 2 3 2 2 3 2 2 4" xfId="2538"/>
    <cellStyle name="Comma 2 2 3 2 2 3 2 3" xfId="2539"/>
    <cellStyle name="Comma 2 2 3 2 2 3 2 4" xfId="2540"/>
    <cellStyle name="Comma 2 2 3 2 2 3 2 5" xfId="2541"/>
    <cellStyle name="Comma 2 2 3 2 2 3 3" xfId="2542"/>
    <cellStyle name="Comma 2 2 3 2 2 3 3 2" xfId="2543"/>
    <cellStyle name="Comma 2 2 3 2 2 3 3 3" xfId="2544"/>
    <cellStyle name="Comma 2 2 3 2 2 3 3 4" xfId="2545"/>
    <cellStyle name="Comma 2 2 3 2 2 3 4" xfId="2546"/>
    <cellStyle name="Comma 2 2 3 2 2 3 5" xfId="2547"/>
    <cellStyle name="Comma 2 2 3 2 2 3 6" xfId="2548"/>
    <cellStyle name="Comma 2 2 3 2 2 4" xfId="2549"/>
    <cellStyle name="Comma 2 2 3 2 2 4 2" xfId="2550"/>
    <cellStyle name="Comma 2 2 3 2 2 4 2 2" xfId="2551"/>
    <cellStyle name="Comma 2 2 3 2 2 4 2 3" xfId="2552"/>
    <cellStyle name="Comma 2 2 3 2 2 4 2 4" xfId="2553"/>
    <cellStyle name="Comma 2 2 3 2 2 4 3" xfId="2554"/>
    <cellStyle name="Comma 2 2 3 2 2 4 4" xfId="2555"/>
    <cellStyle name="Comma 2 2 3 2 2 4 5" xfId="2556"/>
    <cellStyle name="Comma 2 2 3 2 2 5" xfId="2557"/>
    <cellStyle name="Comma 2 2 3 2 2 5 2" xfId="2558"/>
    <cellStyle name="Comma 2 2 3 2 2 5 3" xfId="2559"/>
    <cellStyle name="Comma 2 2 3 2 2 5 4" xfId="2560"/>
    <cellStyle name="Comma 2 2 3 2 2 6" xfId="2561"/>
    <cellStyle name="Comma 2 2 3 2 2 7" xfId="2562"/>
    <cellStyle name="Comma 2 2 3 2 2 8" xfId="2563"/>
    <cellStyle name="Comma 2 2 3 2 3" xfId="2564"/>
    <cellStyle name="Comma 2 2 3 2 3 2" xfId="2565"/>
    <cellStyle name="Comma 2 2 3 2 3 2 2" xfId="2566"/>
    <cellStyle name="Comma 2 2 3 2 3 2 2 2" xfId="2567"/>
    <cellStyle name="Comma 2 2 3 2 3 2 2 3" xfId="2568"/>
    <cellStyle name="Comma 2 2 3 2 3 2 2 4" xfId="2569"/>
    <cellStyle name="Comma 2 2 3 2 3 2 3" xfId="2570"/>
    <cellStyle name="Comma 2 2 3 2 3 2 4" xfId="2571"/>
    <cellStyle name="Comma 2 2 3 2 3 2 5" xfId="2572"/>
    <cellStyle name="Comma 2 2 3 2 3 3" xfId="2573"/>
    <cellStyle name="Comma 2 2 3 2 3 3 2" xfId="2574"/>
    <cellStyle name="Comma 2 2 3 2 3 3 3" xfId="2575"/>
    <cellStyle name="Comma 2 2 3 2 3 3 4" xfId="2576"/>
    <cellStyle name="Comma 2 2 3 2 3 4" xfId="2577"/>
    <cellStyle name="Comma 2 2 3 2 3 4 2" xfId="2578"/>
    <cellStyle name="Comma 2 2 3 2 3 4 3" xfId="2579"/>
    <cellStyle name="Comma 2 2 3 2 3 4 4" xfId="2580"/>
    <cellStyle name="Comma 2 2 3 2 3 5" xfId="2581"/>
    <cellStyle name="Comma 2 2 3 2 3 6" xfId="2582"/>
    <cellStyle name="Comma 2 2 3 2 3 7" xfId="2583"/>
    <cellStyle name="Comma 2 2 3 2 4" xfId="2584"/>
    <cellStyle name="Comma 2 2 3 2 4 2" xfId="2585"/>
    <cellStyle name="Comma 2 2 3 2 4 2 2" xfId="2586"/>
    <cellStyle name="Comma 2 2 3 2 4 2 2 2" xfId="2587"/>
    <cellStyle name="Comma 2 2 3 2 4 2 2 3" xfId="2588"/>
    <cellStyle name="Comma 2 2 3 2 4 2 2 4" xfId="2589"/>
    <cellStyle name="Comma 2 2 3 2 4 2 3" xfId="2590"/>
    <cellStyle name="Comma 2 2 3 2 4 2 4" xfId="2591"/>
    <cellStyle name="Comma 2 2 3 2 4 2 5" xfId="2592"/>
    <cellStyle name="Comma 2 2 3 2 4 3" xfId="2593"/>
    <cellStyle name="Comma 2 2 3 2 4 3 2" xfId="2594"/>
    <cellStyle name="Comma 2 2 3 2 4 3 3" xfId="2595"/>
    <cellStyle name="Comma 2 2 3 2 4 3 4" xfId="2596"/>
    <cellStyle name="Comma 2 2 3 2 4 4" xfId="2597"/>
    <cellStyle name="Comma 2 2 3 2 4 4 2" xfId="2598"/>
    <cellStyle name="Comma 2 2 3 2 4 4 3" xfId="2599"/>
    <cellStyle name="Comma 2 2 3 2 4 4 4" xfId="2600"/>
    <cellStyle name="Comma 2 2 3 2 4 5" xfId="2601"/>
    <cellStyle name="Comma 2 2 3 2 4 6" xfId="2602"/>
    <cellStyle name="Comma 2 2 3 2 4 7" xfId="2603"/>
    <cellStyle name="Comma 2 2 3 2 5" xfId="2604"/>
    <cellStyle name="Comma 2 2 3 2 6" xfId="2605"/>
    <cellStyle name="Comma 2 2 3 2 6 2" xfId="2606"/>
    <cellStyle name="Comma 2 2 3 2 6 2 2" xfId="2607"/>
    <cellStyle name="Comma 2 2 3 2 6 2 3" xfId="2608"/>
    <cellStyle name="Comma 2 2 3 2 6 2 4" xfId="2609"/>
    <cellStyle name="Comma 2 2 3 2 6 3" xfId="2610"/>
    <cellStyle name="Comma 2 2 3 2 6 4" xfId="2611"/>
    <cellStyle name="Comma 2 2 3 2 6 5" xfId="2612"/>
    <cellStyle name="Comma 2 2 3 2 7" xfId="2613"/>
    <cellStyle name="Comma 2 2 3 2 7 2" xfId="2614"/>
    <cellStyle name="Comma 2 2 3 2 7 3" xfId="2615"/>
    <cellStyle name="Comma 2 2 3 2 7 4" xfId="2616"/>
    <cellStyle name="Comma 2 2 3 2 8" xfId="2617"/>
    <cellStyle name="Comma 2 2 3 2 9" xfId="2618"/>
    <cellStyle name="Comma 2 2 3 20" xfId="2619"/>
    <cellStyle name="Comma 2 2 3 3" xfId="2620"/>
    <cellStyle name="Comma 2 2 3 3 10" xfId="2621"/>
    <cellStyle name="Comma 2 2 3 3 2" xfId="2622"/>
    <cellStyle name="Comma 2 2 3 3 2 2" xfId="2623"/>
    <cellStyle name="Comma 2 2 3 3 2 2 2" xfId="2624"/>
    <cellStyle name="Comma 2 2 3 3 2 2 2 2" xfId="2625"/>
    <cellStyle name="Comma 2 2 3 3 2 2 2 2 2" xfId="2626"/>
    <cellStyle name="Comma 2 2 3 3 2 2 2 2 3" xfId="2627"/>
    <cellStyle name="Comma 2 2 3 3 2 2 2 2 4" xfId="2628"/>
    <cellStyle name="Comma 2 2 3 3 2 2 2 3" xfId="2629"/>
    <cellStyle name="Comma 2 2 3 3 2 2 2 4" xfId="2630"/>
    <cellStyle name="Comma 2 2 3 3 2 2 2 5" xfId="2631"/>
    <cellStyle name="Comma 2 2 3 3 2 2 3" xfId="2632"/>
    <cellStyle name="Comma 2 2 3 3 2 2 3 2" xfId="2633"/>
    <cellStyle name="Comma 2 2 3 3 2 2 3 3" xfId="2634"/>
    <cellStyle name="Comma 2 2 3 3 2 2 3 4" xfId="2635"/>
    <cellStyle name="Comma 2 2 3 3 2 2 4" xfId="2636"/>
    <cellStyle name="Comma 2 2 3 3 2 2 5" xfId="2637"/>
    <cellStyle name="Comma 2 2 3 3 2 2 6" xfId="2638"/>
    <cellStyle name="Comma 2 2 3 3 2 3" xfId="2639"/>
    <cellStyle name="Comma 2 2 3 3 2 3 2" xfId="2640"/>
    <cellStyle name="Comma 2 2 3 3 2 3 2 2" xfId="2641"/>
    <cellStyle name="Comma 2 2 3 3 2 3 2 2 2" xfId="2642"/>
    <cellStyle name="Comma 2 2 3 3 2 3 2 2 3" xfId="2643"/>
    <cellStyle name="Comma 2 2 3 3 2 3 2 2 4" xfId="2644"/>
    <cellStyle name="Comma 2 2 3 3 2 3 2 3" xfId="2645"/>
    <cellStyle name="Comma 2 2 3 3 2 3 2 4" xfId="2646"/>
    <cellStyle name="Comma 2 2 3 3 2 3 2 5" xfId="2647"/>
    <cellStyle name="Comma 2 2 3 3 2 3 3" xfId="2648"/>
    <cellStyle name="Comma 2 2 3 3 2 3 3 2" xfId="2649"/>
    <cellStyle name="Comma 2 2 3 3 2 3 3 3" xfId="2650"/>
    <cellStyle name="Comma 2 2 3 3 2 3 3 4" xfId="2651"/>
    <cellStyle name="Comma 2 2 3 3 2 3 4" xfId="2652"/>
    <cellStyle name="Comma 2 2 3 3 2 3 5" xfId="2653"/>
    <cellStyle name="Comma 2 2 3 3 2 3 6" xfId="2654"/>
    <cellStyle name="Comma 2 2 3 3 2 4" xfId="2655"/>
    <cellStyle name="Comma 2 2 3 3 2 4 2" xfId="2656"/>
    <cellStyle name="Comma 2 2 3 3 2 4 2 2" xfId="2657"/>
    <cellStyle name="Comma 2 2 3 3 2 4 2 3" xfId="2658"/>
    <cellStyle name="Comma 2 2 3 3 2 4 2 4" xfId="2659"/>
    <cellStyle name="Comma 2 2 3 3 2 4 3" xfId="2660"/>
    <cellStyle name="Comma 2 2 3 3 2 4 4" xfId="2661"/>
    <cellStyle name="Comma 2 2 3 3 2 4 5" xfId="2662"/>
    <cellStyle name="Comma 2 2 3 3 2 5" xfId="2663"/>
    <cellStyle name="Comma 2 2 3 3 2 5 2" xfId="2664"/>
    <cellStyle name="Comma 2 2 3 3 2 5 3" xfId="2665"/>
    <cellStyle name="Comma 2 2 3 3 2 5 4" xfId="2666"/>
    <cellStyle name="Comma 2 2 3 3 2 6" xfId="2667"/>
    <cellStyle name="Comma 2 2 3 3 2 7" xfId="2668"/>
    <cellStyle name="Comma 2 2 3 3 2 8" xfId="2669"/>
    <cellStyle name="Comma 2 2 3 3 3" xfId="2670"/>
    <cellStyle name="Comma 2 2 3 3 3 2" xfId="2671"/>
    <cellStyle name="Comma 2 2 3 3 3 2 2" xfId="2672"/>
    <cellStyle name="Comma 2 2 3 3 3 2 2 2" xfId="2673"/>
    <cellStyle name="Comma 2 2 3 3 3 2 2 3" xfId="2674"/>
    <cellStyle name="Comma 2 2 3 3 3 2 2 4" xfId="2675"/>
    <cellStyle name="Comma 2 2 3 3 3 2 3" xfId="2676"/>
    <cellStyle name="Comma 2 2 3 3 3 2 4" xfId="2677"/>
    <cellStyle name="Comma 2 2 3 3 3 2 5" xfId="2678"/>
    <cellStyle name="Comma 2 2 3 3 3 3" xfId="2679"/>
    <cellStyle name="Comma 2 2 3 3 3 3 2" xfId="2680"/>
    <cellStyle name="Comma 2 2 3 3 3 3 3" xfId="2681"/>
    <cellStyle name="Comma 2 2 3 3 3 3 4" xfId="2682"/>
    <cellStyle name="Comma 2 2 3 3 3 4" xfId="2683"/>
    <cellStyle name="Comma 2 2 3 3 3 5" xfId="2684"/>
    <cellStyle name="Comma 2 2 3 3 3 6" xfId="2685"/>
    <cellStyle name="Comma 2 2 3 3 4" xfId="2686"/>
    <cellStyle name="Comma 2 2 3 3 4 2" xfId="2687"/>
    <cellStyle name="Comma 2 2 3 3 4 2 2" xfId="2688"/>
    <cellStyle name="Comma 2 2 3 3 4 2 2 2" xfId="2689"/>
    <cellStyle name="Comma 2 2 3 3 4 2 2 3" xfId="2690"/>
    <cellStyle name="Comma 2 2 3 3 4 2 2 4" xfId="2691"/>
    <cellStyle name="Comma 2 2 3 3 4 2 3" xfId="2692"/>
    <cellStyle name="Comma 2 2 3 3 4 2 4" xfId="2693"/>
    <cellStyle name="Comma 2 2 3 3 4 2 5" xfId="2694"/>
    <cellStyle name="Comma 2 2 3 3 4 3" xfId="2695"/>
    <cellStyle name="Comma 2 2 3 3 4 3 2" xfId="2696"/>
    <cellStyle name="Comma 2 2 3 3 4 3 3" xfId="2697"/>
    <cellStyle name="Comma 2 2 3 3 4 3 4" xfId="2698"/>
    <cellStyle name="Comma 2 2 3 3 4 4" xfId="2699"/>
    <cellStyle name="Comma 2 2 3 3 4 5" xfId="2700"/>
    <cellStyle name="Comma 2 2 3 3 4 6" xfId="2701"/>
    <cellStyle name="Comma 2 2 3 3 5" xfId="2702"/>
    <cellStyle name="Comma 2 2 3 3 6" xfId="2703"/>
    <cellStyle name="Comma 2 2 3 3 6 2" xfId="2704"/>
    <cellStyle name="Comma 2 2 3 3 6 2 2" xfId="2705"/>
    <cellStyle name="Comma 2 2 3 3 6 2 3" xfId="2706"/>
    <cellStyle name="Comma 2 2 3 3 6 2 4" xfId="2707"/>
    <cellStyle name="Comma 2 2 3 3 6 3" xfId="2708"/>
    <cellStyle name="Comma 2 2 3 3 6 4" xfId="2709"/>
    <cellStyle name="Comma 2 2 3 3 6 5" xfId="2710"/>
    <cellStyle name="Comma 2 2 3 3 7" xfId="2711"/>
    <cellStyle name="Comma 2 2 3 3 7 2" xfId="2712"/>
    <cellStyle name="Comma 2 2 3 3 7 3" xfId="2713"/>
    <cellStyle name="Comma 2 2 3 3 7 4" xfId="2714"/>
    <cellStyle name="Comma 2 2 3 3 8" xfId="2715"/>
    <cellStyle name="Comma 2 2 3 3 9" xfId="2716"/>
    <cellStyle name="Comma 2 2 3 4" xfId="2717"/>
    <cellStyle name="Comma 2 2 3 4 2" xfId="2718"/>
    <cellStyle name="Comma 2 2 3 4 2 2" xfId="2719"/>
    <cellStyle name="Comma 2 2 3 4 2 3" xfId="2720"/>
    <cellStyle name="Comma 2 2 3 4 2 4" xfId="2721"/>
    <cellStyle name="Comma 2 2 3 5" xfId="2722"/>
    <cellStyle name="Comma 2 2 3 5 10" xfId="2723"/>
    <cellStyle name="Comma 2 2 3 5 2" xfId="2724"/>
    <cellStyle name="Comma 2 2 3 5 2 2" xfId="2725"/>
    <cellStyle name="Comma 2 2 3 5 2 2 2" xfId="2726"/>
    <cellStyle name="Comma 2 2 3 5 2 2 2 2" xfId="2727"/>
    <cellStyle name="Comma 2 2 3 5 2 2 2 2 2" xfId="2728"/>
    <cellStyle name="Comma 2 2 3 5 2 2 2 2 3" xfId="2729"/>
    <cellStyle name="Comma 2 2 3 5 2 2 2 2 4" xfId="2730"/>
    <cellStyle name="Comma 2 2 3 5 2 2 2 3" xfId="2731"/>
    <cellStyle name="Comma 2 2 3 5 2 2 2 4" xfId="2732"/>
    <cellStyle name="Comma 2 2 3 5 2 2 2 5" xfId="2733"/>
    <cellStyle name="Comma 2 2 3 5 2 2 3" xfId="2734"/>
    <cellStyle name="Comma 2 2 3 5 2 2 3 2" xfId="2735"/>
    <cellStyle name="Comma 2 2 3 5 2 2 3 3" xfId="2736"/>
    <cellStyle name="Comma 2 2 3 5 2 2 3 4" xfId="2737"/>
    <cellStyle name="Comma 2 2 3 5 2 2 4" xfId="2738"/>
    <cellStyle name="Comma 2 2 3 5 2 2 5" xfId="2739"/>
    <cellStyle name="Comma 2 2 3 5 2 2 6" xfId="2740"/>
    <cellStyle name="Comma 2 2 3 5 2 3" xfId="2741"/>
    <cellStyle name="Comma 2 2 3 5 2 3 2" xfId="2742"/>
    <cellStyle name="Comma 2 2 3 5 2 3 2 2" xfId="2743"/>
    <cellStyle name="Comma 2 2 3 5 2 3 2 2 2" xfId="2744"/>
    <cellStyle name="Comma 2 2 3 5 2 3 2 2 3" xfId="2745"/>
    <cellStyle name="Comma 2 2 3 5 2 3 2 2 4" xfId="2746"/>
    <cellStyle name="Comma 2 2 3 5 2 3 2 3" xfId="2747"/>
    <cellStyle name="Comma 2 2 3 5 2 3 2 4" xfId="2748"/>
    <cellStyle name="Comma 2 2 3 5 2 3 2 5" xfId="2749"/>
    <cellStyle name="Comma 2 2 3 5 2 3 3" xfId="2750"/>
    <cellStyle name="Comma 2 2 3 5 2 3 3 2" xfId="2751"/>
    <cellStyle name="Comma 2 2 3 5 2 3 3 3" xfId="2752"/>
    <cellStyle name="Comma 2 2 3 5 2 3 3 4" xfId="2753"/>
    <cellStyle name="Comma 2 2 3 5 2 3 4" xfId="2754"/>
    <cellStyle name="Comma 2 2 3 5 2 3 5" xfId="2755"/>
    <cellStyle name="Comma 2 2 3 5 2 3 6" xfId="2756"/>
    <cellStyle name="Comma 2 2 3 5 2 4" xfId="2757"/>
    <cellStyle name="Comma 2 2 3 5 2 4 2" xfId="2758"/>
    <cellStyle name="Comma 2 2 3 5 2 4 2 2" xfId="2759"/>
    <cellStyle name="Comma 2 2 3 5 2 4 2 3" xfId="2760"/>
    <cellStyle name="Comma 2 2 3 5 2 4 2 4" xfId="2761"/>
    <cellStyle name="Comma 2 2 3 5 2 4 3" xfId="2762"/>
    <cellStyle name="Comma 2 2 3 5 2 4 4" xfId="2763"/>
    <cellStyle name="Comma 2 2 3 5 2 4 5" xfId="2764"/>
    <cellStyle name="Comma 2 2 3 5 2 5" xfId="2765"/>
    <cellStyle name="Comma 2 2 3 5 2 5 2" xfId="2766"/>
    <cellStyle name="Comma 2 2 3 5 2 5 3" xfId="2767"/>
    <cellStyle name="Comma 2 2 3 5 2 5 4" xfId="2768"/>
    <cellStyle name="Comma 2 2 3 5 2 6" xfId="2769"/>
    <cellStyle name="Comma 2 2 3 5 2 7" xfId="2770"/>
    <cellStyle name="Comma 2 2 3 5 2 8" xfId="2771"/>
    <cellStyle name="Comma 2 2 3 5 3" xfId="2772"/>
    <cellStyle name="Comma 2 2 3 5 3 2" xfId="2773"/>
    <cellStyle name="Comma 2 2 3 5 3 2 2" xfId="2774"/>
    <cellStyle name="Comma 2 2 3 5 3 2 2 2" xfId="2775"/>
    <cellStyle name="Comma 2 2 3 5 3 2 2 3" xfId="2776"/>
    <cellStyle name="Comma 2 2 3 5 3 2 2 4" xfId="2777"/>
    <cellStyle name="Comma 2 2 3 5 3 2 3" xfId="2778"/>
    <cellStyle name="Comma 2 2 3 5 3 2 4" xfId="2779"/>
    <cellStyle name="Comma 2 2 3 5 3 2 5" xfId="2780"/>
    <cellStyle name="Comma 2 2 3 5 3 3" xfId="2781"/>
    <cellStyle name="Comma 2 2 3 5 3 3 2" xfId="2782"/>
    <cellStyle name="Comma 2 2 3 5 3 3 3" xfId="2783"/>
    <cellStyle name="Comma 2 2 3 5 3 3 4" xfId="2784"/>
    <cellStyle name="Comma 2 2 3 5 3 4" xfId="2785"/>
    <cellStyle name="Comma 2 2 3 5 3 5" xfId="2786"/>
    <cellStyle name="Comma 2 2 3 5 3 6" xfId="2787"/>
    <cellStyle name="Comma 2 2 3 5 4" xfId="2788"/>
    <cellStyle name="Comma 2 2 3 5 4 2" xfId="2789"/>
    <cellStyle name="Comma 2 2 3 5 4 2 2" xfId="2790"/>
    <cellStyle name="Comma 2 2 3 5 4 2 2 2" xfId="2791"/>
    <cellStyle name="Comma 2 2 3 5 4 2 2 3" xfId="2792"/>
    <cellStyle name="Comma 2 2 3 5 4 2 2 4" xfId="2793"/>
    <cellStyle name="Comma 2 2 3 5 4 2 3" xfId="2794"/>
    <cellStyle name="Comma 2 2 3 5 4 2 4" xfId="2795"/>
    <cellStyle name="Comma 2 2 3 5 4 2 5" xfId="2796"/>
    <cellStyle name="Comma 2 2 3 5 4 3" xfId="2797"/>
    <cellStyle name="Comma 2 2 3 5 4 3 2" xfId="2798"/>
    <cellStyle name="Comma 2 2 3 5 4 3 3" xfId="2799"/>
    <cellStyle name="Comma 2 2 3 5 4 3 4" xfId="2800"/>
    <cellStyle name="Comma 2 2 3 5 4 4" xfId="2801"/>
    <cellStyle name="Comma 2 2 3 5 4 5" xfId="2802"/>
    <cellStyle name="Comma 2 2 3 5 4 6" xfId="2803"/>
    <cellStyle name="Comma 2 2 3 5 5" xfId="2804"/>
    <cellStyle name="Comma 2 2 3 5 6" xfId="2805"/>
    <cellStyle name="Comma 2 2 3 5 6 2" xfId="2806"/>
    <cellStyle name="Comma 2 2 3 5 6 2 2" xfId="2807"/>
    <cellStyle name="Comma 2 2 3 5 6 2 3" xfId="2808"/>
    <cellStyle name="Comma 2 2 3 5 6 2 4" xfId="2809"/>
    <cellStyle name="Comma 2 2 3 5 6 3" xfId="2810"/>
    <cellStyle name="Comma 2 2 3 5 6 4" xfId="2811"/>
    <cellStyle name="Comma 2 2 3 5 6 5" xfId="2812"/>
    <cellStyle name="Comma 2 2 3 5 7" xfId="2813"/>
    <cellStyle name="Comma 2 2 3 5 7 2" xfId="2814"/>
    <cellStyle name="Comma 2 2 3 5 7 3" xfId="2815"/>
    <cellStyle name="Comma 2 2 3 5 7 4" xfId="2816"/>
    <cellStyle name="Comma 2 2 3 5 8" xfId="2817"/>
    <cellStyle name="Comma 2 2 3 5 9" xfId="2818"/>
    <cellStyle name="Comma 2 2 3 6" xfId="2819"/>
    <cellStyle name="Comma 2 2 3 6 2" xfId="2820"/>
    <cellStyle name="Comma 2 2 3 6 2 2" xfId="2821"/>
    <cellStyle name="Comma 2 2 3 6 2 2 2" xfId="2822"/>
    <cellStyle name="Comma 2 2 3 6 2 2 2 2" xfId="2823"/>
    <cellStyle name="Comma 2 2 3 6 2 2 2 3" xfId="2824"/>
    <cellStyle name="Comma 2 2 3 6 2 2 2 4" xfId="2825"/>
    <cellStyle name="Comma 2 2 3 6 2 2 3" xfId="2826"/>
    <cellStyle name="Comma 2 2 3 6 2 2 4" xfId="2827"/>
    <cellStyle name="Comma 2 2 3 6 2 2 5" xfId="2828"/>
    <cellStyle name="Comma 2 2 3 6 2 3" xfId="2829"/>
    <cellStyle name="Comma 2 2 3 6 2 3 2" xfId="2830"/>
    <cellStyle name="Comma 2 2 3 6 2 3 3" xfId="2831"/>
    <cellStyle name="Comma 2 2 3 6 2 3 4" xfId="2832"/>
    <cellStyle name="Comma 2 2 3 6 2 4" xfId="2833"/>
    <cellStyle name="Comma 2 2 3 6 2 5" xfId="2834"/>
    <cellStyle name="Comma 2 2 3 6 2 6" xfId="2835"/>
    <cellStyle name="Comma 2 2 3 6 3" xfId="2836"/>
    <cellStyle name="Comma 2 2 3 6 3 2" xfId="2837"/>
    <cellStyle name="Comma 2 2 3 6 3 2 2" xfId="2838"/>
    <cellStyle name="Comma 2 2 3 6 3 2 2 2" xfId="2839"/>
    <cellStyle name="Comma 2 2 3 6 3 2 2 3" xfId="2840"/>
    <cellStyle name="Comma 2 2 3 6 3 2 2 4" xfId="2841"/>
    <cellStyle name="Comma 2 2 3 6 3 2 3" xfId="2842"/>
    <cellStyle name="Comma 2 2 3 6 3 2 4" xfId="2843"/>
    <cellStyle name="Comma 2 2 3 6 3 2 5" xfId="2844"/>
    <cellStyle name="Comma 2 2 3 6 3 3" xfId="2845"/>
    <cellStyle name="Comma 2 2 3 6 3 3 2" xfId="2846"/>
    <cellStyle name="Comma 2 2 3 6 3 3 3" xfId="2847"/>
    <cellStyle name="Comma 2 2 3 6 3 3 4" xfId="2848"/>
    <cellStyle name="Comma 2 2 3 6 3 4" xfId="2849"/>
    <cellStyle name="Comma 2 2 3 6 3 5" xfId="2850"/>
    <cellStyle name="Comma 2 2 3 6 3 6" xfId="2851"/>
    <cellStyle name="Comma 2 2 3 6 4" xfId="2852"/>
    <cellStyle name="Comma 2 2 3 6 5" xfId="2853"/>
    <cellStyle name="Comma 2 2 3 6 5 2" xfId="2854"/>
    <cellStyle name="Comma 2 2 3 6 5 2 2" xfId="2855"/>
    <cellStyle name="Comma 2 2 3 6 5 2 3" xfId="2856"/>
    <cellStyle name="Comma 2 2 3 6 5 2 4" xfId="2857"/>
    <cellStyle name="Comma 2 2 3 6 5 3" xfId="2858"/>
    <cellStyle name="Comma 2 2 3 6 5 4" xfId="2859"/>
    <cellStyle name="Comma 2 2 3 6 5 5" xfId="2860"/>
    <cellStyle name="Comma 2 2 3 6 6" xfId="2861"/>
    <cellStyle name="Comma 2 2 3 6 6 2" xfId="2862"/>
    <cellStyle name="Comma 2 2 3 6 6 3" xfId="2863"/>
    <cellStyle name="Comma 2 2 3 6 6 4" xfId="2864"/>
    <cellStyle name="Comma 2 2 3 6 7" xfId="2865"/>
    <cellStyle name="Comma 2 2 3 6 8" xfId="2866"/>
    <cellStyle name="Comma 2 2 3 6 9" xfId="2867"/>
    <cellStyle name="Comma 2 2 3 7" xfId="2868"/>
    <cellStyle name="Comma 2 2 3 7 2" xfId="2869"/>
    <cellStyle name="Comma 2 2 3 7 2 2" xfId="2870"/>
    <cellStyle name="Comma 2 2 3 7 2 2 2" xfId="2871"/>
    <cellStyle name="Comma 2 2 3 7 2 2 2 2" xfId="2872"/>
    <cellStyle name="Comma 2 2 3 7 2 2 2 3" xfId="2873"/>
    <cellStyle name="Comma 2 2 3 7 2 2 2 4" xfId="2874"/>
    <cellStyle name="Comma 2 2 3 7 2 2 3" xfId="2875"/>
    <cellStyle name="Comma 2 2 3 7 2 2 4" xfId="2876"/>
    <cellStyle name="Comma 2 2 3 7 2 2 5" xfId="2877"/>
    <cellStyle name="Comma 2 2 3 7 2 3" xfId="2878"/>
    <cellStyle name="Comma 2 2 3 7 2 3 2" xfId="2879"/>
    <cellStyle name="Comma 2 2 3 7 2 3 3" xfId="2880"/>
    <cellStyle name="Comma 2 2 3 7 2 3 4" xfId="2881"/>
    <cellStyle name="Comma 2 2 3 7 2 4" xfId="2882"/>
    <cellStyle name="Comma 2 2 3 7 2 5" xfId="2883"/>
    <cellStyle name="Comma 2 2 3 7 2 6" xfId="2884"/>
    <cellStyle name="Comma 2 2 3 7 3" xfId="2885"/>
    <cellStyle name="Comma 2 2 3 7 3 2" xfId="2886"/>
    <cellStyle name="Comma 2 2 3 7 3 2 2" xfId="2887"/>
    <cellStyle name="Comma 2 2 3 7 3 2 2 2" xfId="2888"/>
    <cellStyle name="Comma 2 2 3 7 3 2 2 3" xfId="2889"/>
    <cellStyle name="Comma 2 2 3 7 3 2 2 4" xfId="2890"/>
    <cellStyle name="Comma 2 2 3 7 3 2 3" xfId="2891"/>
    <cellStyle name="Comma 2 2 3 7 3 2 4" xfId="2892"/>
    <cellStyle name="Comma 2 2 3 7 3 2 5" xfId="2893"/>
    <cellStyle name="Comma 2 2 3 7 3 3" xfId="2894"/>
    <cellStyle name="Comma 2 2 3 7 3 3 2" xfId="2895"/>
    <cellStyle name="Comma 2 2 3 7 3 3 3" xfId="2896"/>
    <cellStyle name="Comma 2 2 3 7 3 3 4" xfId="2897"/>
    <cellStyle name="Comma 2 2 3 7 3 4" xfId="2898"/>
    <cellStyle name="Comma 2 2 3 7 3 5" xfId="2899"/>
    <cellStyle name="Comma 2 2 3 7 3 6" xfId="2900"/>
    <cellStyle name="Comma 2 2 3 7 4" xfId="2901"/>
    <cellStyle name="Comma 2 2 3 7 5" xfId="2902"/>
    <cellStyle name="Comma 2 2 3 7 5 2" xfId="2903"/>
    <cellStyle name="Comma 2 2 3 7 5 2 2" xfId="2904"/>
    <cellStyle name="Comma 2 2 3 7 5 2 3" xfId="2905"/>
    <cellStyle name="Comma 2 2 3 7 5 2 4" xfId="2906"/>
    <cellStyle name="Comma 2 2 3 7 5 3" xfId="2907"/>
    <cellStyle name="Comma 2 2 3 7 5 4" xfId="2908"/>
    <cellStyle name="Comma 2 2 3 7 5 5" xfId="2909"/>
    <cellStyle name="Comma 2 2 3 7 6" xfId="2910"/>
    <cellStyle name="Comma 2 2 3 7 6 2" xfId="2911"/>
    <cellStyle name="Comma 2 2 3 7 6 3" xfId="2912"/>
    <cellStyle name="Comma 2 2 3 7 6 4" xfId="2913"/>
    <cellStyle name="Comma 2 2 3 7 7" xfId="2914"/>
    <cellStyle name="Comma 2 2 3 7 8" xfId="2915"/>
    <cellStyle name="Comma 2 2 3 7 9" xfId="2916"/>
    <cellStyle name="Comma 2 2 3 8" xfId="2917"/>
    <cellStyle name="Comma 2 2 3 8 2" xfId="2918"/>
    <cellStyle name="Comma 2 2 3 8 3" xfId="2919"/>
    <cellStyle name="Comma 2 2 3 8 3 2" xfId="2920"/>
    <cellStyle name="Comma 2 2 3 8 3 2 2" xfId="2921"/>
    <cellStyle name="Comma 2 2 3 8 3 2 3" xfId="2922"/>
    <cellStyle name="Comma 2 2 3 8 3 2 4" xfId="2923"/>
    <cellStyle name="Comma 2 2 3 8 3 3" xfId="2924"/>
    <cellStyle name="Comma 2 2 3 8 3 4" xfId="2925"/>
    <cellStyle name="Comma 2 2 3 8 3 5" xfId="2926"/>
    <cellStyle name="Comma 2 2 3 8 4" xfId="2927"/>
    <cellStyle name="Comma 2 2 3 8 4 2" xfId="2928"/>
    <cellStyle name="Comma 2 2 3 8 4 3" xfId="2929"/>
    <cellStyle name="Comma 2 2 3 8 4 4" xfId="2930"/>
    <cellStyle name="Comma 2 2 3 8 5" xfId="2931"/>
    <cellStyle name="Comma 2 2 3 8 6" xfId="2932"/>
    <cellStyle name="Comma 2 2 3 8 7" xfId="2933"/>
    <cellStyle name="Comma 2 2 3 9" xfId="2934"/>
    <cellStyle name="Comma 2 2 3 9 2" xfId="2935"/>
    <cellStyle name="Comma 2 2 3 9 3" xfId="2936"/>
    <cellStyle name="Comma 2 2 3 9 3 2" xfId="2937"/>
    <cellStyle name="Comma 2 2 3 9 3 2 2" xfId="2938"/>
    <cellStyle name="Comma 2 2 3 9 3 2 3" xfId="2939"/>
    <cellStyle name="Comma 2 2 3 9 3 2 4" xfId="2940"/>
    <cellStyle name="Comma 2 2 3 9 3 3" xfId="2941"/>
    <cellStyle name="Comma 2 2 3 9 3 4" xfId="2942"/>
    <cellStyle name="Comma 2 2 3 9 3 5" xfId="2943"/>
    <cellStyle name="Comma 2 2 3 9 4" xfId="2944"/>
    <cellStyle name="Comma 2 2 3 9 4 2" xfId="2945"/>
    <cellStyle name="Comma 2 2 3 9 4 3" xfId="2946"/>
    <cellStyle name="Comma 2 2 3 9 4 4" xfId="2947"/>
    <cellStyle name="Comma 2 2 3 9 5" xfId="2948"/>
    <cellStyle name="Comma 2 2 3 9 6" xfId="2949"/>
    <cellStyle name="Comma 2 2 3 9 7" xfId="2950"/>
    <cellStyle name="Comma 2 2 4" xfId="2951"/>
    <cellStyle name="Comma 2 2 4 10" xfId="2952"/>
    <cellStyle name="Comma 2 2 4 2" xfId="2953"/>
    <cellStyle name="Comma 2 2 4 2 2" xfId="2954"/>
    <cellStyle name="Comma 2 2 4 2 2 2" xfId="2955"/>
    <cellStyle name="Comma 2 2 4 2 2 2 2" xfId="2956"/>
    <cellStyle name="Comma 2 2 4 2 2 2 2 2" xfId="2957"/>
    <cellStyle name="Comma 2 2 4 2 2 2 2 3" xfId="2958"/>
    <cellStyle name="Comma 2 2 4 2 2 2 2 4" xfId="2959"/>
    <cellStyle name="Comma 2 2 4 2 2 2 3" xfId="2960"/>
    <cellStyle name="Comma 2 2 4 2 2 2 4" xfId="2961"/>
    <cellStyle name="Comma 2 2 4 2 2 2 5" xfId="2962"/>
    <cellStyle name="Comma 2 2 4 2 2 3" xfId="2963"/>
    <cellStyle name="Comma 2 2 4 2 2 3 2" xfId="2964"/>
    <cellStyle name="Comma 2 2 4 2 2 3 3" xfId="2965"/>
    <cellStyle name="Comma 2 2 4 2 2 3 4" xfId="2966"/>
    <cellStyle name="Comma 2 2 4 2 2 4" xfId="2967"/>
    <cellStyle name="Comma 2 2 4 2 2 4 2" xfId="2968"/>
    <cellStyle name="Comma 2 2 4 2 2 4 3" xfId="2969"/>
    <cellStyle name="Comma 2 2 4 2 2 4 4" xfId="2970"/>
    <cellStyle name="Comma 2 2 4 2 2 5" xfId="2971"/>
    <cellStyle name="Comma 2 2 4 2 2 6" xfId="2972"/>
    <cellStyle name="Comma 2 2 4 2 2 7" xfId="2973"/>
    <cellStyle name="Comma 2 2 4 2 3" xfId="2974"/>
    <cellStyle name="Comma 2 2 4 2 3 2" xfId="2975"/>
    <cellStyle name="Comma 2 2 4 2 3 2 2" xfId="2976"/>
    <cellStyle name="Comma 2 2 4 2 3 2 2 2" xfId="2977"/>
    <cellStyle name="Comma 2 2 4 2 3 2 2 3" xfId="2978"/>
    <cellStyle name="Comma 2 2 4 2 3 2 2 4" xfId="2979"/>
    <cellStyle name="Comma 2 2 4 2 3 2 3" xfId="2980"/>
    <cellStyle name="Comma 2 2 4 2 3 2 4" xfId="2981"/>
    <cellStyle name="Comma 2 2 4 2 3 2 5" xfId="2982"/>
    <cellStyle name="Comma 2 2 4 2 3 3" xfId="2983"/>
    <cellStyle name="Comma 2 2 4 2 3 3 2" xfId="2984"/>
    <cellStyle name="Comma 2 2 4 2 3 3 3" xfId="2985"/>
    <cellStyle name="Comma 2 2 4 2 3 3 4" xfId="2986"/>
    <cellStyle name="Comma 2 2 4 2 3 4" xfId="2987"/>
    <cellStyle name="Comma 2 2 4 2 3 4 2" xfId="2988"/>
    <cellStyle name="Comma 2 2 4 2 3 4 3" xfId="2989"/>
    <cellStyle name="Comma 2 2 4 2 3 4 4" xfId="2990"/>
    <cellStyle name="Comma 2 2 4 2 3 5" xfId="2991"/>
    <cellStyle name="Comma 2 2 4 2 3 6" xfId="2992"/>
    <cellStyle name="Comma 2 2 4 2 3 7" xfId="2993"/>
    <cellStyle name="Comma 2 2 4 2 4" xfId="2994"/>
    <cellStyle name="Comma 2 2 4 2 4 2" xfId="2995"/>
    <cellStyle name="Comma 2 2 4 2 4 2 2" xfId="2996"/>
    <cellStyle name="Comma 2 2 4 2 4 2 3" xfId="2997"/>
    <cellStyle name="Comma 2 2 4 2 4 2 4" xfId="2998"/>
    <cellStyle name="Comma 2 2 4 2 5" xfId="2999"/>
    <cellStyle name="Comma 2 2 4 2 5 2" xfId="3000"/>
    <cellStyle name="Comma 2 2 4 2 5 2 2" xfId="3001"/>
    <cellStyle name="Comma 2 2 4 2 5 2 3" xfId="3002"/>
    <cellStyle name="Comma 2 2 4 2 5 2 4" xfId="3003"/>
    <cellStyle name="Comma 2 2 4 2 5 3" xfId="3004"/>
    <cellStyle name="Comma 2 2 4 2 5 4" xfId="3005"/>
    <cellStyle name="Comma 2 2 4 2 5 5" xfId="3006"/>
    <cellStyle name="Comma 2 2 4 2 6" xfId="3007"/>
    <cellStyle name="Comma 2 2 4 2 6 2" xfId="3008"/>
    <cellStyle name="Comma 2 2 4 2 6 3" xfId="3009"/>
    <cellStyle name="Comma 2 2 4 2 6 4" xfId="3010"/>
    <cellStyle name="Comma 2 2 4 2 7" xfId="3011"/>
    <cellStyle name="Comma 2 2 4 2 8" xfId="3012"/>
    <cellStyle name="Comma 2 2 4 2 9" xfId="3013"/>
    <cellStyle name="Comma 2 2 4 3" xfId="3014"/>
    <cellStyle name="Comma 2 2 4 3 2" xfId="3015"/>
    <cellStyle name="Comma 2 2 4 3 2 2" xfId="3016"/>
    <cellStyle name="Comma 2 2 4 3 2 2 2" xfId="3017"/>
    <cellStyle name="Comma 2 2 4 3 2 2 3" xfId="3018"/>
    <cellStyle name="Comma 2 2 4 3 2 2 4" xfId="3019"/>
    <cellStyle name="Comma 2 2 4 3 2 3" xfId="3020"/>
    <cellStyle name="Comma 2 2 4 3 2 4" xfId="3021"/>
    <cellStyle name="Comma 2 2 4 3 2 5" xfId="3022"/>
    <cellStyle name="Comma 2 2 4 3 3" xfId="3023"/>
    <cellStyle name="Comma 2 2 4 3 3 2" xfId="3024"/>
    <cellStyle name="Comma 2 2 4 3 3 3" xfId="3025"/>
    <cellStyle name="Comma 2 2 4 3 3 4" xfId="3026"/>
    <cellStyle name="Comma 2 2 4 3 4" xfId="3027"/>
    <cellStyle name="Comma 2 2 4 3 5" xfId="3028"/>
    <cellStyle name="Comma 2 2 4 3 6" xfId="3029"/>
    <cellStyle name="Comma 2 2 4 4" xfId="3030"/>
    <cellStyle name="Comma 2 2 4 4 2" xfId="3031"/>
    <cellStyle name="Comma 2 2 4 4 2 2" xfId="3032"/>
    <cellStyle name="Comma 2 2 4 4 2 2 2" xfId="3033"/>
    <cellStyle name="Comma 2 2 4 4 2 2 3" xfId="3034"/>
    <cellStyle name="Comma 2 2 4 4 2 2 4" xfId="3035"/>
    <cellStyle name="Comma 2 2 4 4 2 3" xfId="3036"/>
    <cellStyle name="Comma 2 2 4 4 2 4" xfId="3037"/>
    <cellStyle name="Comma 2 2 4 4 2 5" xfId="3038"/>
    <cellStyle name="Comma 2 2 4 4 3" xfId="3039"/>
    <cellStyle name="Comma 2 2 4 4 3 2" xfId="3040"/>
    <cellStyle name="Comma 2 2 4 4 3 3" xfId="3041"/>
    <cellStyle name="Comma 2 2 4 4 3 4" xfId="3042"/>
    <cellStyle name="Comma 2 2 4 4 4" xfId="3043"/>
    <cellStyle name="Comma 2 2 4 4 5" xfId="3044"/>
    <cellStyle name="Comma 2 2 4 4 6" xfId="3045"/>
    <cellStyle name="Comma 2 2 4 5" xfId="3046"/>
    <cellStyle name="Comma 2 2 4 6" xfId="3047"/>
    <cellStyle name="Comma 2 2 4 6 2" xfId="3048"/>
    <cellStyle name="Comma 2 2 4 6 2 2" xfId="3049"/>
    <cellStyle name="Comma 2 2 4 6 2 3" xfId="3050"/>
    <cellStyle name="Comma 2 2 4 6 2 4" xfId="3051"/>
    <cellStyle name="Comma 2 2 4 6 3" xfId="3052"/>
    <cellStyle name="Comma 2 2 4 6 4" xfId="3053"/>
    <cellStyle name="Comma 2 2 4 6 5" xfId="3054"/>
    <cellStyle name="Comma 2 2 4 7" xfId="3055"/>
    <cellStyle name="Comma 2 2 4 7 2" xfId="3056"/>
    <cellStyle name="Comma 2 2 4 7 3" xfId="3057"/>
    <cellStyle name="Comma 2 2 4 7 4" xfId="3058"/>
    <cellStyle name="Comma 2 2 4 8" xfId="3059"/>
    <cellStyle name="Comma 2 2 4 9" xfId="3060"/>
    <cellStyle name="Comma 2 2 5" xfId="3061"/>
    <cellStyle name="Comma 2 2 5 10" xfId="3062"/>
    <cellStyle name="Comma 2 2 5 11" xfId="3063"/>
    <cellStyle name="Comma 2 2 5 2" xfId="3064"/>
    <cellStyle name="Comma 2 2 5 2 2" xfId="3065"/>
    <cellStyle name="Comma 2 2 5 2 2 2" xfId="3066"/>
    <cellStyle name="Comma 2 2 5 2 2 2 2" xfId="3067"/>
    <cellStyle name="Comma 2 2 5 2 2 2 2 2" xfId="3068"/>
    <cellStyle name="Comma 2 2 5 2 2 2 2 3" xfId="3069"/>
    <cellStyle name="Comma 2 2 5 2 2 2 2 4" xfId="3070"/>
    <cellStyle name="Comma 2 2 5 2 2 2 3" xfId="3071"/>
    <cellStyle name="Comma 2 2 5 2 2 2 4" xfId="3072"/>
    <cellStyle name="Comma 2 2 5 2 2 2 5" xfId="3073"/>
    <cellStyle name="Comma 2 2 5 2 2 3" xfId="3074"/>
    <cellStyle name="Comma 2 2 5 2 2 3 2" xfId="3075"/>
    <cellStyle name="Comma 2 2 5 2 2 3 3" xfId="3076"/>
    <cellStyle name="Comma 2 2 5 2 2 3 4" xfId="3077"/>
    <cellStyle name="Comma 2 2 5 2 2 4" xfId="3078"/>
    <cellStyle name="Comma 2 2 5 2 2 5" xfId="3079"/>
    <cellStyle name="Comma 2 2 5 2 2 6" xfId="3080"/>
    <cellStyle name="Comma 2 2 5 2 3" xfId="3081"/>
    <cellStyle name="Comma 2 2 5 2 3 2" xfId="3082"/>
    <cellStyle name="Comma 2 2 5 2 3 2 2" xfId="3083"/>
    <cellStyle name="Comma 2 2 5 2 3 2 2 2" xfId="3084"/>
    <cellStyle name="Comma 2 2 5 2 3 2 2 3" xfId="3085"/>
    <cellStyle name="Comma 2 2 5 2 3 2 2 4" xfId="3086"/>
    <cellStyle name="Comma 2 2 5 2 3 2 3" xfId="3087"/>
    <cellStyle name="Comma 2 2 5 2 3 2 4" xfId="3088"/>
    <cellStyle name="Comma 2 2 5 2 3 2 5" xfId="3089"/>
    <cellStyle name="Comma 2 2 5 2 3 3" xfId="3090"/>
    <cellStyle name="Comma 2 2 5 2 3 3 2" xfId="3091"/>
    <cellStyle name="Comma 2 2 5 2 3 3 3" xfId="3092"/>
    <cellStyle name="Comma 2 2 5 2 3 3 4" xfId="3093"/>
    <cellStyle name="Comma 2 2 5 2 3 4" xfId="3094"/>
    <cellStyle name="Comma 2 2 5 2 3 5" xfId="3095"/>
    <cellStyle name="Comma 2 2 5 2 3 6" xfId="3096"/>
    <cellStyle name="Comma 2 2 5 2 4" xfId="3097"/>
    <cellStyle name="Comma 2 2 5 2 4 2" xfId="3098"/>
    <cellStyle name="Comma 2 2 5 2 4 2 2" xfId="3099"/>
    <cellStyle name="Comma 2 2 5 2 4 2 3" xfId="3100"/>
    <cellStyle name="Comma 2 2 5 2 4 2 4" xfId="3101"/>
    <cellStyle name="Comma 2 2 5 2 4 3" xfId="3102"/>
    <cellStyle name="Comma 2 2 5 2 4 4" xfId="3103"/>
    <cellStyle name="Comma 2 2 5 2 4 5" xfId="3104"/>
    <cellStyle name="Comma 2 2 5 2 5" xfId="3105"/>
    <cellStyle name="Comma 2 2 5 2 5 2" xfId="3106"/>
    <cellStyle name="Comma 2 2 5 2 5 3" xfId="3107"/>
    <cellStyle name="Comma 2 2 5 2 5 4" xfId="3108"/>
    <cellStyle name="Comma 2 2 5 2 6" xfId="3109"/>
    <cellStyle name="Comma 2 2 5 2 7" xfId="3110"/>
    <cellStyle name="Comma 2 2 5 2 8" xfId="3111"/>
    <cellStyle name="Comma 2 2 5 3" xfId="3112"/>
    <cellStyle name="Comma 2 2 5 3 2" xfId="3113"/>
    <cellStyle name="Comma 2 2 5 3 2 2" xfId="3114"/>
    <cellStyle name="Comma 2 2 5 3 2 2 2" xfId="3115"/>
    <cellStyle name="Comma 2 2 5 3 2 2 3" xfId="3116"/>
    <cellStyle name="Comma 2 2 5 3 2 2 4" xfId="3117"/>
    <cellStyle name="Comma 2 2 5 3 2 3" xfId="3118"/>
    <cellStyle name="Comma 2 2 5 3 2 4" xfId="3119"/>
    <cellStyle name="Comma 2 2 5 3 2 5" xfId="3120"/>
    <cellStyle name="Comma 2 2 5 3 3" xfId="3121"/>
    <cellStyle name="Comma 2 2 5 3 3 2" xfId="3122"/>
    <cellStyle name="Comma 2 2 5 3 3 3" xfId="3123"/>
    <cellStyle name="Comma 2 2 5 3 3 4" xfId="3124"/>
    <cellStyle name="Comma 2 2 5 3 4" xfId="3125"/>
    <cellStyle name="Comma 2 2 5 3 5" xfId="3126"/>
    <cellStyle name="Comma 2 2 5 3 6" xfId="3127"/>
    <cellStyle name="Comma 2 2 5 4" xfId="3128"/>
    <cellStyle name="Comma 2 2 5 4 2" xfId="3129"/>
    <cellStyle name="Comma 2 2 5 4 2 2" xfId="3130"/>
    <cellStyle name="Comma 2 2 5 4 2 2 2" xfId="3131"/>
    <cellStyle name="Comma 2 2 5 4 2 2 3" xfId="3132"/>
    <cellStyle name="Comma 2 2 5 4 2 2 4" xfId="3133"/>
    <cellStyle name="Comma 2 2 5 4 2 3" xfId="3134"/>
    <cellStyle name="Comma 2 2 5 4 2 4" xfId="3135"/>
    <cellStyle name="Comma 2 2 5 4 2 5" xfId="3136"/>
    <cellStyle name="Comma 2 2 5 4 3" xfId="3137"/>
    <cellStyle name="Comma 2 2 5 4 3 2" xfId="3138"/>
    <cellStyle name="Comma 2 2 5 4 3 3" xfId="3139"/>
    <cellStyle name="Comma 2 2 5 4 3 4" xfId="3140"/>
    <cellStyle name="Comma 2 2 5 4 4" xfId="3141"/>
    <cellStyle name="Comma 2 2 5 4 5" xfId="3142"/>
    <cellStyle name="Comma 2 2 5 4 6" xfId="3143"/>
    <cellStyle name="Comma 2 2 5 5" xfId="3144"/>
    <cellStyle name="Comma 2 2 5 6" xfId="3145"/>
    <cellStyle name="Comma 2 2 5 6 2" xfId="3146"/>
    <cellStyle name="Comma 2 2 5 6 2 2" xfId="3147"/>
    <cellStyle name="Comma 2 2 5 6 2 3" xfId="3148"/>
    <cellStyle name="Comma 2 2 5 6 2 4" xfId="3149"/>
    <cellStyle name="Comma 2 2 5 6 3" xfId="3150"/>
    <cellStyle name="Comma 2 2 5 6 4" xfId="3151"/>
    <cellStyle name="Comma 2 2 5 6 5" xfId="3152"/>
    <cellStyle name="Comma 2 2 5 7" xfId="3153"/>
    <cellStyle name="Comma 2 2 5 7 2" xfId="3154"/>
    <cellStyle name="Comma 2 2 5 7 3" xfId="3155"/>
    <cellStyle name="Comma 2 2 5 7 4" xfId="3156"/>
    <cellStyle name="Comma 2 2 5 8" xfId="3157"/>
    <cellStyle name="Comma 2 2 5 8 2" xfId="3158"/>
    <cellStyle name="Comma 2 2 5 8 3" xfId="3159"/>
    <cellStyle name="Comma 2 2 5 8 4" xfId="3160"/>
    <cellStyle name="Comma 2 2 5 9" xfId="3161"/>
    <cellStyle name="Comma 2 2 6" xfId="3162"/>
    <cellStyle name="Comma 2 2 6 2" xfId="3163"/>
    <cellStyle name="Comma 2 2 6 3" xfId="3164"/>
    <cellStyle name="Comma 2 2 6 3 2" xfId="3165"/>
    <cellStyle name="Comma 2 2 6 3 3" xfId="3166"/>
    <cellStyle name="Comma 2 2 6 3 4" xfId="3167"/>
    <cellStyle name="Comma 2 2 7" xfId="3168"/>
    <cellStyle name="Comma 2 2 7 10" xfId="3169"/>
    <cellStyle name="Comma 2 2 7 11" xfId="3170"/>
    <cellStyle name="Comma 2 2 7 2" xfId="3171"/>
    <cellStyle name="Comma 2 2 7 2 2" xfId="3172"/>
    <cellStyle name="Comma 2 2 7 2 2 2" xfId="3173"/>
    <cellStyle name="Comma 2 2 7 2 2 2 2" xfId="3174"/>
    <cellStyle name="Comma 2 2 7 2 2 2 2 2" xfId="3175"/>
    <cellStyle name="Comma 2 2 7 2 2 2 2 3" xfId="3176"/>
    <cellStyle name="Comma 2 2 7 2 2 2 2 4" xfId="3177"/>
    <cellStyle name="Comma 2 2 7 2 2 2 3" xfId="3178"/>
    <cellStyle name="Comma 2 2 7 2 2 2 4" xfId="3179"/>
    <cellStyle name="Comma 2 2 7 2 2 2 5" xfId="3180"/>
    <cellStyle name="Comma 2 2 7 2 2 3" xfId="3181"/>
    <cellStyle name="Comma 2 2 7 2 2 3 2" xfId="3182"/>
    <cellStyle name="Comma 2 2 7 2 2 3 3" xfId="3183"/>
    <cellStyle name="Comma 2 2 7 2 2 3 4" xfId="3184"/>
    <cellStyle name="Comma 2 2 7 2 2 4" xfId="3185"/>
    <cellStyle name="Comma 2 2 7 2 2 5" xfId="3186"/>
    <cellStyle name="Comma 2 2 7 2 2 6" xfId="3187"/>
    <cellStyle name="Comma 2 2 7 2 3" xfId="3188"/>
    <cellStyle name="Comma 2 2 7 2 3 2" xfId="3189"/>
    <cellStyle name="Comma 2 2 7 2 3 2 2" xfId="3190"/>
    <cellStyle name="Comma 2 2 7 2 3 2 2 2" xfId="3191"/>
    <cellStyle name="Comma 2 2 7 2 3 2 2 3" xfId="3192"/>
    <cellStyle name="Comma 2 2 7 2 3 2 2 4" xfId="3193"/>
    <cellStyle name="Comma 2 2 7 2 3 2 3" xfId="3194"/>
    <cellStyle name="Comma 2 2 7 2 3 2 4" xfId="3195"/>
    <cellStyle name="Comma 2 2 7 2 3 2 5" xfId="3196"/>
    <cellStyle name="Comma 2 2 7 2 3 3" xfId="3197"/>
    <cellStyle name="Comma 2 2 7 2 3 3 2" xfId="3198"/>
    <cellStyle name="Comma 2 2 7 2 3 3 3" xfId="3199"/>
    <cellStyle name="Comma 2 2 7 2 3 3 4" xfId="3200"/>
    <cellStyle name="Comma 2 2 7 2 3 4" xfId="3201"/>
    <cellStyle name="Comma 2 2 7 2 3 5" xfId="3202"/>
    <cellStyle name="Comma 2 2 7 2 3 6" xfId="3203"/>
    <cellStyle name="Comma 2 2 7 2 4" xfId="3204"/>
    <cellStyle name="Comma 2 2 7 2 4 2" xfId="3205"/>
    <cellStyle name="Comma 2 2 7 2 4 2 2" xfId="3206"/>
    <cellStyle name="Comma 2 2 7 2 4 2 3" xfId="3207"/>
    <cellStyle name="Comma 2 2 7 2 4 2 4" xfId="3208"/>
    <cellStyle name="Comma 2 2 7 2 4 3" xfId="3209"/>
    <cellStyle name="Comma 2 2 7 2 4 4" xfId="3210"/>
    <cellStyle name="Comma 2 2 7 2 4 5" xfId="3211"/>
    <cellStyle name="Comma 2 2 7 2 5" xfId="3212"/>
    <cellStyle name="Comma 2 2 7 2 5 2" xfId="3213"/>
    <cellStyle name="Comma 2 2 7 2 5 3" xfId="3214"/>
    <cellStyle name="Comma 2 2 7 2 5 4" xfId="3215"/>
    <cellStyle name="Comma 2 2 7 2 6" xfId="3216"/>
    <cellStyle name="Comma 2 2 7 2 7" xfId="3217"/>
    <cellStyle name="Comma 2 2 7 2 8" xfId="3218"/>
    <cellStyle name="Comma 2 2 7 3" xfId="3219"/>
    <cellStyle name="Comma 2 2 7 3 2" xfId="3220"/>
    <cellStyle name="Comma 2 2 7 3 2 2" xfId="3221"/>
    <cellStyle name="Comma 2 2 7 3 2 2 2" xfId="3222"/>
    <cellStyle name="Comma 2 2 7 3 2 2 3" xfId="3223"/>
    <cellStyle name="Comma 2 2 7 3 2 2 4" xfId="3224"/>
    <cellStyle name="Comma 2 2 7 3 2 3" xfId="3225"/>
    <cellStyle name="Comma 2 2 7 3 2 4" xfId="3226"/>
    <cellStyle name="Comma 2 2 7 3 2 5" xfId="3227"/>
    <cellStyle name="Comma 2 2 7 3 3" xfId="3228"/>
    <cellStyle name="Comma 2 2 7 3 3 2" xfId="3229"/>
    <cellStyle name="Comma 2 2 7 3 3 3" xfId="3230"/>
    <cellStyle name="Comma 2 2 7 3 3 4" xfId="3231"/>
    <cellStyle name="Comma 2 2 7 3 4" xfId="3232"/>
    <cellStyle name="Comma 2 2 7 3 5" xfId="3233"/>
    <cellStyle name="Comma 2 2 7 3 6" xfId="3234"/>
    <cellStyle name="Comma 2 2 7 4" xfId="3235"/>
    <cellStyle name="Comma 2 2 7 4 2" xfId="3236"/>
    <cellStyle name="Comma 2 2 7 4 2 2" xfId="3237"/>
    <cellStyle name="Comma 2 2 7 4 2 2 2" xfId="3238"/>
    <cellStyle name="Comma 2 2 7 4 2 2 3" xfId="3239"/>
    <cellStyle name="Comma 2 2 7 4 2 2 4" xfId="3240"/>
    <cellStyle name="Comma 2 2 7 4 2 3" xfId="3241"/>
    <cellStyle name="Comma 2 2 7 4 2 4" xfId="3242"/>
    <cellStyle name="Comma 2 2 7 4 2 5" xfId="3243"/>
    <cellStyle name="Comma 2 2 7 4 3" xfId="3244"/>
    <cellStyle name="Comma 2 2 7 4 3 2" xfId="3245"/>
    <cellStyle name="Comma 2 2 7 4 3 3" xfId="3246"/>
    <cellStyle name="Comma 2 2 7 4 3 4" xfId="3247"/>
    <cellStyle name="Comma 2 2 7 4 4" xfId="3248"/>
    <cellStyle name="Comma 2 2 7 4 5" xfId="3249"/>
    <cellStyle name="Comma 2 2 7 4 6" xfId="3250"/>
    <cellStyle name="Comma 2 2 7 5" xfId="3251"/>
    <cellStyle name="Comma 2 2 7 6" xfId="3252"/>
    <cellStyle name="Comma 2 2 7 6 2" xfId="3253"/>
    <cellStyle name="Comma 2 2 7 6 2 2" xfId="3254"/>
    <cellStyle name="Comma 2 2 7 6 2 3" xfId="3255"/>
    <cellStyle name="Comma 2 2 7 6 2 4" xfId="3256"/>
    <cellStyle name="Comma 2 2 7 6 3" xfId="3257"/>
    <cellStyle name="Comma 2 2 7 6 4" xfId="3258"/>
    <cellStyle name="Comma 2 2 7 6 5" xfId="3259"/>
    <cellStyle name="Comma 2 2 7 7" xfId="3260"/>
    <cellStyle name="Comma 2 2 7 7 2" xfId="3261"/>
    <cellStyle name="Comma 2 2 7 7 3" xfId="3262"/>
    <cellStyle name="Comma 2 2 7 7 4" xfId="3263"/>
    <cellStyle name="Comma 2 2 7 8" xfId="3264"/>
    <cellStyle name="Comma 2 2 7 8 2" xfId="3265"/>
    <cellStyle name="Comma 2 2 7 8 3" xfId="3266"/>
    <cellStyle name="Comma 2 2 7 8 4" xfId="3267"/>
    <cellStyle name="Comma 2 2 7 9" xfId="3268"/>
    <cellStyle name="Comma 2 2 8" xfId="3269"/>
    <cellStyle name="Comma 2 2 8 10" xfId="3270"/>
    <cellStyle name="Comma 2 2 8 2" xfId="3271"/>
    <cellStyle name="Comma 2 2 8 2 2" xfId="3272"/>
    <cellStyle name="Comma 2 2 8 2 2 2" xfId="3273"/>
    <cellStyle name="Comma 2 2 8 2 2 2 2" xfId="3274"/>
    <cellStyle name="Comma 2 2 8 2 2 2 3" xfId="3275"/>
    <cellStyle name="Comma 2 2 8 2 2 2 4" xfId="3276"/>
    <cellStyle name="Comma 2 2 8 2 2 3" xfId="3277"/>
    <cellStyle name="Comma 2 2 8 2 2 4" xfId="3278"/>
    <cellStyle name="Comma 2 2 8 2 2 5" xfId="3279"/>
    <cellStyle name="Comma 2 2 8 2 3" xfId="3280"/>
    <cellStyle name="Comma 2 2 8 2 3 2" xfId="3281"/>
    <cellStyle name="Comma 2 2 8 2 3 3" xfId="3282"/>
    <cellStyle name="Comma 2 2 8 2 3 4" xfId="3283"/>
    <cellStyle name="Comma 2 2 8 2 4" xfId="3284"/>
    <cellStyle name="Comma 2 2 8 2 5" xfId="3285"/>
    <cellStyle name="Comma 2 2 8 2 6" xfId="3286"/>
    <cellStyle name="Comma 2 2 8 3" xfId="3287"/>
    <cellStyle name="Comma 2 2 8 3 2" xfId="3288"/>
    <cellStyle name="Comma 2 2 8 3 2 2" xfId="3289"/>
    <cellStyle name="Comma 2 2 8 3 2 2 2" xfId="3290"/>
    <cellStyle name="Comma 2 2 8 3 2 2 3" xfId="3291"/>
    <cellStyle name="Comma 2 2 8 3 2 2 4" xfId="3292"/>
    <cellStyle name="Comma 2 2 8 3 2 3" xfId="3293"/>
    <cellStyle name="Comma 2 2 8 3 2 4" xfId="3294"/>
    <cellStyle name="Comma 2 2 8 3 2 5" xfId="3295"/>
    <cellStyle name="Comma 2 2 8 3 3" xfId="3296"/>
    <cellStyle name="Comma 2 2 8 3 3 2" xfId="3297"/>
    <cellStyle name="Comma 2 2 8 3 3 3" xfId="3298"/>
    <cellStyle name="Comma 2 2 8 3 3 4" xfId="3299"/>
    <cellStyle name="Comma 2 2 8 3 4" xfId="3300"/>
    <cellStyle name="Comma 2 2 8 3 5" xfId="3301"/>
    <cellStyle name="Comma 2 2 8 3 6" xfId="3302"/>
    <cellStyle name="Comma 2 2 8 4" xfId="3303"/>
    <cellStyle name="Comma 2 2 8 5" xfId="3304"/>
    <cellStyle name="Comma 2 2 8 5 2" xfId="3305"/>
    <cellStyle name="Comma 2 2 8 5 2 2" xfId="3306"/>
    <cellStyle name="Comma 2 2 8 5 2 3" xfId="3307"/>
    <cellStyle name="Comma 2 2 8 5 2 4" xfId="3308"/>
    <cellStyle name="Comma 2 2 8 5 3" xfId="3309"/>
    <cellStyle name="Comma 2 2 8 5 4" xfId="3310"/>
    <cellStyle name="Comma 2 2 8 5 5" xfId="3311"/>
    <cellStyle name="Comma 2 2 8 6" xfId="3312"/>
    <cellStyle name="Comma 2 2 8 6 2" xfId="3313"/>
    <cellStyle name="Comma 2 2 8 6 3" xfId="3314"/>
    <cellStyle name="Comma 2 2 8 6 4" xfId="3315"/>
    <cellStyle name="Comma 2 2 8 7" xfId="3316"/>
    <cellStyle name="Comma 2 2 8 7 2" xfId="3317"/>
    <cellStyle name="Comma 2 2 8 7 3" xfId="3318"/>
    <cellStyle name="Comma 2 2 8 7 4" xfId="3319"/>
    <cellStyle name="Comma 2 2 8 8" xfId="3320"/>
    <cellStyle name="Comma 2 2 8 9" xfId="3321"/>
    <cellStyle name="Comma 2 2 9" xfId="3322"/>
    <cellStyle name="Comma 2 2 9 10" xfId="3323"/>
    <cellStyle name="Comma 2 2 9 2" xfId="3324"/>
    <cellStyle name="Comma 2 2 9 2 2" xfId="3325"/>
    <cellStyle name="Comma 2 2 9 2 2 2" xfId="3326"/>
    <cellStyle name="Comma 2 2 9 2 2 2 2" xfId="3327"/>
    <cellStyle name="Comma 2 2 9 2 2 2 3" xfId="3328"/>
    <cellStyle name="Comma 2 2 9 2 2 2 4" xfId="3329"/>
    <cellStyle name="Comma 2 2 9 2 2 3" xfId="3330"/>
    <cellStyle name="Comma 2 2 9 2 2 4" xfId="3331"/>
    <cellStyle name="Comma 2 2 9 2 2 5" xfId="3332"/>
    <cellStyle name="Comma 2 2 9 2 3" xfId="3333"/>
    <cellStyle name="Comma 2 2 9 2 3 2" xfId="3334"/>
    <cellStyle name="Comma 2 2 9 2 3 3" xfId="3335"/>
    <cellStyle name="Comma 2 2 9 2 3 4" xfId="3336"/>
    <cellStyle name="Comma 2 2 9 2 4" xfId="3337"/>
    <cellStyle name="Comma 2 2 9 2 5" xfId="3338"/>
    <cellStyle name="Comma 2 2 9 2 6" xfId="3339"/>
    <cellStyle name="Comma 2 2 9 3" xfId="3340"/>
    <cellStyle name="Comma 2 2 9 3 2" xfId="3341"/>
    <cellStyle name="Comma 2 2 9 3 2 2" xfId="3342"/>
    <cellStyle name="Comma 2 2 9 3 2 2 2" xfId="3343"/>
    <cellStyle name="Comma 2 2 9 3 2 2 3" xfId="3344"/>
    <cellStyle name="Comma 2 2 9 3 2 2 4" xfId="3345"/>
    <cellStyle name="Comma 2 2 9 3 2 3" xfId="3346"/>
    <cellStyle name="Comma 2 2 9 3 2 4" xfId="3347"/>
    <cellStyle name="Comma 2 2 9 3 2 5" xfId="3348"/>
    <cellStyle name="Comma 2 2 9 3 3" xfId="3349"/>
    <cellStyle name="Comma 2 2 9 3 3 2" xfId="3350"/>
    <cellStyle name="Comma 2 2 9 3 3 3" xfId="3351"/>
    <cellStyle name="Comma 2 2 9 3 3 4" xfId="3352"/>
    <cellStyle name="Comma 2 2 9 3 4" xfId="3353"/>
    <cellStyle name="Comma 2 2 9 3 5" xfId="3354"/>
    <cellStyle name="Comma 2 2 9 3 6" xfId="3355"/>
    <cellStyle name="Comma 2 2 9 4" xfId="3356"/>
    <cellStyle name="Comma 2 2 9 5" xfId="3357"/>
    <cellStyle name="Comma 2 2 9 5 2" xfId="3358"/>
    <cellStyle name="Comma 2 2 9 5 2 2" xfId="3359"/>
    <cellStyle name="Comma 2 2 9 5 2 3" xfId="3360"/>
    <cellStyle name="Comma 2 2 9 5 2 4" xfId="3361"/>
    <cellStyle name="Comma 2 2 9 5 3" xfId="3362"/>
    <cellStyle name="Comma 2 2 9 5 4" xfId="3363"/>
    <cellStyle name="Comma 2 2 9 5 5" xfId="3364"/>
    <cellStyle name="Comma 2 2 9 6" xfId="3365"/>
    <cellStyle name="Comma 2 2 9 6 2" xfId="3366"/>
    <cellStyle name="Comma 2 2 9 6 3" xfId="3367"/>
    <cellStyle name="Comma 2 2 9 6 4" xfId="3368"/>
    <cellStyle name="Comma 2 2 9 7" xfId="3369"/>
    <cellStyle name="Comma 2 2 9 7 2" xfId="3370"/>
    <cellStyle name="Comma 2 2 9 7 3" xfId="3371"/>
    <cellStyle name="Comma 2 2 9 7 4" xfId="3372"/>
    <cellStyle name="Comma 2 2 9 8" xfId="3373"/>
    <cellStyle name="Comma 2 2 9 9" xfId="3374"/>
    <cellStyle name="Comma 2 20" xfId="3375"/>
    <cellStyle name="Comma 2 20 2" xfId="3376"/>
    <cellStyle name="Comma 2 20 3" xfId="3377"/>
    <cellStyle name="Comma 2 20 3 2" xfId="3378"/>
    <cellStyle name="Comma 2 20 3 3" xfId="3379"/>
    <cellStyle name="Comma 2 20 3 4" xfId="3380"/>
    <cellStyle name="Comma 2 21" xfId="3381"/>
    <cellStyle name="Comma 2 21 2" xfId="3382"/>
    <cellStyle name="Comma 2 21 3" xfId="3383"/>
    <cellStyle name="Comma 2 21 3 2" xfId="3384"/>
    <cellStyle name="Comma 2 21 3 3" xfId="3385"/>
    <cellStyle name="Comma 2 21 3 4" xfId="3386"/>
    <cellStyle name="Comma 2 22" xfId="3387"/>
    <cellStyle name="Comma 2 22 2" xfId="3388"/>
    <cellStyle name="Comma 2 22 3" xfId="3389"/>
    <cellStyle name="Comma 2 22 3 2" xfId="3390"/>
    <cellStyle name="Comma 2 22 3 3" xfId="3391"/>
    <cellStyle name="Comma 2 22 3 4" xfId="3392"/>
    <cellStyle name="Comma 2 23" xfId="3393"/>
    <cellStyle name="Comma 2 23 2" xfId="3394"/>
    <cellStyle name="Comma 2 23 3" xfId="3395"/>
    <cellStyle name="Comma 2 23 3 2" xfId="3396"/>
    <cellStyle name="Comma 2 23 3 3" xfId="3397"/>
    <cellStyle name="Comma 2 23 3 4" xfId="3398"/>
    <cellStyle name="Comma 2 23 4" xfId="3399"/>
    <cellStyle name="Comma 2 23 5" xfId="3400"/>
    <cellStyle name="Comma 2 23 6" xfId="3401"/>
    <cellStyle name="Comma 2 24" xfId="3402"/>
    <cellStyle name="Comma 2 25" xfId="3403"/>
    <cellStyle name="Comma 2 26" xfId="3404"/>
    <cellStyle name="Comma 2 27" xfId="3405"/>
    <cellStyle name="Comma 2 28" xfId="3406"/>
    <cellStyle name="Comma 2 29" xfId="3407"/>
    <cellStyle name="Comma 2 3" xfId="3408"/>
    <cellStyle name="Comma 2 3 10" xfId="3409"/>
    <cellStyle name="Comma 2 3 10 2" xfId="3410"/>
    <cellStyle name="Comma 2 3 10 2 2" xfId="3411"/>
    <cellStyle name="Comma 2 3 10 2 2 2" xfId="3412"/>
    <cellStyle name="Comma 2 3 10 2 2 3" xfId="3413"/>
    <cellStyle name="Comma 2 3 10 2 2 4" xfId="3414"/>
    <cellStyle name="Comma 2 3 10 2 3" xfId="3415"/>
    <cellStyle name="Comma 2 3 10 2 4" xfId="3416"/>
    <cellStyle name="Comma 2 3 10 2 5" xfId="3417"/>
    <cellStyle name="Comma 2 3 10 3" xfId="3418"/>
    <cellStyle name="Comma 2 3 10 3 2" xfId="3419"/>
    <cellStyle name="Comma 2 3 10 3 3" xfId="3420"/>
    <cellStyle name="Comma 2 3 10 3 4" xfId="3421"/>
    <cellStyle name="Comma 2 3 10 4" xfId="3422"/>
    <cellStyle name="Comma 2 3 10 5" xfId="3423"/>
    <cellStyle name="Comma 2 3 10 6" xfId="3424"/>
    <cellStyle name="Comma 2 3 11" xfId="3425"/>
    <cellStyle name="Comma 2 3 12" xfId="3426"/>
    <cellStyle name="Comma 2 3 12 2" xfId="3427"/>
    <cellStyle name="Comma 2 3 12 2 2" xfId="3428"/>
    <cellStyle name="Comma 2 3 12 2 3" xfId="3429"/>
    <cellStyle name="Comma 2 3 12 2 4" xfId="3430"/>
    <cellStyle name="Comma 2 3 12 3" xfId="3431"/>
    <cellStyle name="Comma 2 3 12 4" xfId="3432"/>
    <cellStyle name="Comma 2 3 12 5" xfId="3433"/>
    <cellStyle name="Comma 2 3 13" xfId="3434"/>
    <cellStyle name="Comma 2 3 13 2" xfId="3435"/>
    <cellStyle name="Comma 2 3 13 3" xfId="3436"/>
    <cellStyle name="Comma 2 3 13 4" xfId="3437"/>
    <cellStyle name="Comma 2 3 14" xfId="3438"/>
    <cellStyle name="Comma 2 3 15" xfId="3439"/>
    <cellStyle name="Comma 2 3 16" xfId="3440"/>
    <cellStyle name="Comma 2 3 2" xfId="3441"/>
    <cellStyle name="Comma 2 3 2 10" xfId="3442"/>
    <cellStyle name="Comma 2 3 2 10 2" xfId="3443"/>
    <cellStyle name="Comma 2 3 2 10 2 2" xfId="3444"/>
    <cellStyle name="Comma 2 3 2 10 2 3" xfId="3445"/>
    <cellStyle name="Comma 2 3 2 10 2 4" xfId="3446"/>
    <cellStyle name="Comma 2 3 2 10 3" xfId="3447"/>
    <cellStyle name="Comma 2 3 2 10 4" xfId="3448"/>
    <cellStyle name="Comma 2 3 2 10 5" xfId="3449"/>
    <cellStyle name="Comma 2 3 2 11" xfId="3450"/>
    <cellStyle name="Comma 2 3 2 11 2" xfId="3451"/>
    <cellStyle name="Comma 2 3 2 11 3" xfId="3452"/>
    <cellStyle name="Comma 2 3 2 11 4" xfId="3453"/>
    <cellStyle name="Comma 2 3 2 12" xfId="3454"/>
    <cellStyle name="Comma 2 3 2 13" xfId="3455"/>
    <cellStyle name="Comma 2 3 2 14" xfId="3456"/>
    <cellStyle name="Comma 2 3 2 2" xfId="3457"/>
    <cellStyle name="Comma 2 3 2 2 10" xfId="3458"/>
    <cellStyle name="Comma 2 3 2 2 2" xfId="3459"/>
    <cellStyle name="Comma 2 3 2 2 2 2" xfId="3460"/>
    <cellStyle name="Comma 2 3 2 2 2 2 2" xfId="3461"/>
    <cellStyle name="Comma 2 3 2 2 2 2 2 2" xfId="3462"/>
    <cellStyle name="Comma 2 3 2 2 2 2 2 2 2" xfId="3463"/>
    <cellStyle name="Comma 2 3 2 2 2 2 2 2 3" xfId="3464"/>
    <cellStyle name="Comma 2 3 2 2 2 2 2 2 4" xfId="3465"/>
    <cellStyle name="Comma 2 3 2 2 2 2 2 3" xfId="3466"/>
    <cellStyle name="Comma 2 3 2 2 2 2 2 4" xfId="3467"/>
    <cellStyle name="Comma 2 3 2 2 2 2 2 5" xfId="3468"/>
    <cellStyle name="Comma 2 3 2 2 2 2 3" xfId="3469"/>
    <cellStyle name="Comma 2 3 2 2 2 2 3 2" xfId="3470"/>
    <cellStyle name="Comma 2 3 2 2 2 2 3 3" xfId="3471"/>
    <cellStyle name="Comma 2 3 2 2 2 2 3 4" xfId="3472"/>
    <cellStyle name="Comma 2 3 2 2 2 2 4" xfId="3473"/>
    <cellStyle name="Comma 2 3 2 2 2 2 5" xfId="3474"/>
    <cellStyle name="Comma 2 3 2 2 2 2 6" xfId="3475"/>
    <cellStyle name="Comma 2 3 2 2 2 3" xfId="3476"/>
    <cellStyle name="Comma 2 3 2 2 2 3 2" xfId="3477"/>
    <cellStyle name="Comma 2 3 2 2 2 3 2 2" xfId="3478"/>
    <cellStyle name="Comma 2 3 2 2 2 3 2 2 2" xfId="3479"/>
    <cellStyle name="Comma 2 3 2 2 2 3 2 2 3" xfId="3480"/>
    <cellStyle name="Comma 2 3 2 2 2 3 2 2 4" xfId="3481"/>
    <cellStyle name="Comma 2 3 2 2 2 3 2 3" xfId="3482"/>
    <cellStyle name="Comma 2 3 2 2 2 3 2 4" xfId="3483"/>
    <cellStyle name="Comma 2 3 2 2 2 3 2 5" xfId="3484"/>
    <cellStyle name="Comma 2 3 2 2 2 3 3" xfId="3485"/>
    <cellStyle name="Comma 2 3 2 2 2 3 3 2" xfId="3486"/>
    <cellStyle name="Comma 2 3 2 2 2 3 3 3" xfId="3487"/>
    <cellStyle name="Comma 2 3 2 2 2 3 3 4" xfId="3488"/>
    <cellStyle name="Comma 2 3 2 2 2 3 4" xfId="3489"/>
    <cellStyle name="Comma 2 3 2 2 2 3 5" xfId="3490"/>
    <cellStyle name="Comma 2 3 2 2 2 3 6" xfId="3491"/>
    <cellStyle name="Comma 2 3 2 2 2 4" xfId="3492"/>
    <cellStyle name="Comma 2 3 2 2 2 4 2" xfId="3493"/>
    <cellStyle name="Comma 2 3 2 2 2 4 2 2" xfId="3494"/>
    <cellStyle name="Comma 2 3 2 2 2 4 2 3" xfId="3495"/>
    <cellStyle name="Comma 2 3 2 2 2 4 2 4" xfId="3496"/>
    <cellStyle name="Comma 2 3 2 2 2 4 3" xfId="3497"/>
    <cellStyle name="Comma 2 3 2 2 2 4 4" xfId="3498"/>
    <cellStyle name="Comma 2 3 2 2 2 4 5" xfId="3499"/>
    <cellStyle name="Comma 2 3 2 2 2 5" xfId="3500"/>
    <cellStyle name="Comma 2 3 2 2 2 5 2" xfId="3501"/>
    <cellStyle name="Comma 2 3 2 2 2 5 3" xfId="3502"/>
    <cellStyle name="Comma 2 3 2 2 2 5 4" xfId="3503"/>
    <cellStyle name="Comma 2 3 2 2 2 6" xfId="3504"/>
    <cellStyle name="Comma 2 3 2 2 2 7" xfId="3505"/>
    <cellStyle name="Comma 2 3 2 2 2 8" xfId="3506"/>
    <cellStyle name="Comma 2 3 2 2 3" xfId="3507"/>
    <cellStyle name="Comma 2 3 2 2 3 2" xfId="3508"/>
    <cellStyle name="Comma 2 3 2 2 3 2 2" xfId="3509"/>
    <cellStyle name="Comma 2 3 2 2 3 2 2 2" xfId="3510"/>
    <cellStyle name="Comma 2 3 2 2 3 2 2 3" xfId="3511"/>
    <cellStyle name="Comma 2 3 2 2 3 2 2 4" xfId="3512"/>
    <cellStyle name="Comma 2 3 2 2 3 2 3" xfId="3513"/>
    <cellStyle name="Comma 2 3 2 2 3 2 4" xfId="3514"/>
    <cellStyle name="Comma 2 3 2 2 3 2 5" xfId="3515"/>
    <cellStyle name="Comma 2 3 2 2 3 3" xfId="3516"/>
    <cellStyle name="Comma 2 3 2 2 3 3 2" xfId="3517"/>
    <cellStyle name="Comma 2 3 2 2 3 3 3" xfId="3518"/>
    <cellStyle name="Comma 2 3 2 2 3 3 4" xfId="3519"/>
    <cellStyle name="Comma 2 3 2 2 3 4" xfId="3520"/>
    <cellStyle name="Comma 2 3 2 2 3 5" xfId="3521"/>
    <cellStyle name="Comma 2 3 2 2 3 6" xfId="3522"/>
    <cellStyle name="Comma 2 3 2 2 4" xfId="3523"/>
    <cellStyle name="Comma 2 3 2 2 4 2" xfId="3524"/>
    <cellStyle name="Comma 2 3 2 2 4 2 2" xfId="3525"/>
    <cellStyle name="Comma 2 3 2 2 4 2 2 2" xfId="3526"/>
    <cellStyle name="Comma 2 3 2 2 4 2 2 3" xfId="3527"/>
    <cellStyle name="Comma 2 3 2 2 4 2 2 4" xfId="3528"/>
    <cellStyle name="Comma 2 3 2 2 4 2 3" xfId="3529"/>
    <cellStyle name="Comma 2 3 2 2 4 2 4" xfId="3530"/>
    <cellStyle name="Comma 2 3 2 2 4 2 5" xfId="3531"/>
    <cellStyle name="Comma 2 3 2 2 4 3" xfId="3532"/>
    <cellStyle name="Comma 2 3 2 2 4 3 2" xfId="3533"/>
    <cellStyle name="Comma 2 3 2 2 4 3 3" xfId="3534"/>
    <cellStyle name="Comma 2 3 2 2 4 3 4" xfId="3535"/>
    <cellStyle name="Comma 2 3 2 2 4 4" xfId="3536"/>
    <cellStyle name="Comma 2 3 2 2 4 5" xfId="3537"/>
    <cellStyle name="Comma 2 3 2 2 4 6" xfId="3538"/>
    <cellStyle name="Comma 2 3 2 2 5" xfId="3539"/>
    <cellStyle name="Comma 2 3 2 2 6" xfId="3540"/>
    <cellStyle name="Comma 2 3 2 2 6 2" xfId="3541"/>
    <cellStyle name="Comma 2 3 2 2 6 2 2" xfId="3542"/>
    <cellStyle name="Comma 2 3 2 2 6 2 3" xfId="3543"/>
    <cellStyle name="Comma 2 3 2 2 6 2 4" xfId="3544"/>
    <cellStyle name="Comma 2 3 2 2 6 3" xfId="3545"/>
    <cellStyle name="Comma 2 3 2 2 6 4" xfId="3546"/>
    <cellStyle name="Comma 2 3 2 2 6 5" xfId="3547"/>
    <cellStyle name="Comma 2 3 2 2 7" xfId="3548"/>
    <cellStyle name="Comma 2 3 2 2 7 2" xfId="3549"/>
    <cellStyle name="Comma 2 3 2 2 7 3" xfId="3550"/>
    <cellStyle name="Comma 2 3 2 2 7 4" xfId="3551"/>
    <cellStyle name="Comma 2 3 2 2 8" xfId="3552"/>
    <cellStyle name="Comma 2 3 2 2 9" xfId="3553"/>
    <cellStyle name="Comma 2 3 2 3" xfId="3554"/>
    <cellStyle name="Comma 2 3 2 3 2" xfId="3555"/>
    <cellStyle name="Comma 2 3 2 3 2 2" xfId="3556"/>
    <cellStyle name="Comma 2 3 2 3 2 2 2" xfId="3557"/>
    <cellStyle name="Comma 2 3 2 3 2 2 2 2" xfId="3558"/>
    <cellStyle name="Comma 2 3 2 3 2 2 2 2 2" xfId="3559"/>
    <cellStyle name="Comma 2 3 2 3 2 2 2 2 3" xfId="3560"/>
    <cellStyle name="Comma 2 3 2 3 2 2 2 2 4" xfId="3561"/>
    <cellStyle name="Comma 2 3 2 3 2 2 2 3" xfId="3562"/>
    <cellStyle name="Comma 2 3 2 3 2 2 2 4" xfId="3563"/>
    <cellStyle name="Comma 2 3 2 3 2 2 2 5" xfId="3564"/>
    <cellStyle name="Comma 2 3 2 3 2 2 3" xfId="3565"/>
    <cellStyle name="Comma 2 3 2 3 2 2 3 2" xfId="3566"/>
    <cellStyle name="Comma 2 3 2 3 2 2 3 3" xfId="3567"/>
    <cellStyle name="Comma 2 3 2 3 2 2 3 4" xfId="3568"/>
    <cellStyle name="Comma 2 3 2 3 2 2 4" xfId="3569"/>
    <cellStyle name="Comma 2 3 2 3 2 2 5" xfId="3570"/>
    <cellStyle name="Comma 2 3 2 3 2 2 6" xfId="3571"/>
    <cellStyle name="Comma 2 3 2 3 2 3" xfId="3572"/>
    <cellStyle name="Comma 2 3 2 3 2 3 2" xfId="3573"/>
    <cellStyle name="Comma 2 3 2 3 2 3 2 2" xfId="3574"/>
    <cellStyle name="Comma 2 3 2 3 2 3 2 2 2" xfId="3575"/>
    <cellStyle name="Comma 2 3 2 3 2 3 2 2 3" xfId="3576"/>
    <cellStyle name="Comma 2 3 2 3 2 3 2 2 4" xfId="3577"/>
    <cellStyle name="Comma 2 3 2 3 2 3 2 3" xfId="3578"/>
    <cellStyle name="Comma 2 3 2 3 2 3 2 4" xfId="3579"/>
    <cellStyle name="Comma 2 3 2 3 2 3 2 5" xfId="3580"/>
    <cellStyle name="Comma 2 3 2 3 2 3 3" xfId="3581"/>
    <cellStyle name="Comma 2 3 2 3 2 3 3 2" xfId="3582"/>
    <cellStyle name="Comma 2 3 2 3 2 3 3 3" xfId="3583"/>
    <cellStyle name="Comma 2 3 2 3 2 3 3 4" xfId="3584"/>
    <cellStyle name="Comma 2 3 2 3 2 3 4" xfId="3585"/>
    <cellStyle name="Comma 2 3 2 3 2 3 5" xfId="3586"/>
    <cellStyle name="Comma 2 3 2 3 2 3 6" xfId="3587"/>
    <cellStyle name="Comma 2 3 2 3 2 4" xfId="3588"/>
    <cellStyle name="Comma 2 3 2 3 2 4 2" xfId="3589"/>
    <cellStyle name="Comma 2 3 2 3 2 4 2 2" xfId="3590"/>
    <cellStyle name="Comma 2 3 2 3 2 4 2 3" xfId="3591"/>
    <cellStyle name="Comma 2 3 2 3 2 4 2 4" xfId="3592"/>
    <cellStyle name="Comma 2 3 2 3 2 4 3" xfId="3593"/>
    <cellStyle name="Comma 2 3 2 3 2 4 4" xfId="3594"/>
    <cellStyle name="Comma 2 3 2 3 2 4 5" xfId="3595"/>
    <cellStyle name="Comma 2 3 2 3 2 5" xfId="3596"/>
    <cellStyle name="Comma 2 3 2 3 2 5 2" xfId="3597"/>
    <cellStyle name="Comma 2 3 2 3 2 5 3" xfId="3598"/>
    <cellStyle name="Comma 2 3 2 3 2 5 4" xfId="3599"/>
    <cellStyle name="Comma 2 3 2 3 2 6" xfId="3600"/>
    <cellStyle name="Comma 2 3 2 3 2 7" xfId="3601"/>
    <cellStyle name="Comma 2 3 2 3 2 8" xfId="3602"/>
    <cellStyle name="Comma 2 3 2 3 3" xfId="3603"/>
    <cellStyle name="Comma 2 3 2 3 3 2" xfId="3604"/>
    <cellStyle name="Comma 2 3 2 3 3 2 2" xfId="3605"/>
    <cellStyle name="Comma 2 3 2 3 3 2 2 2" xfId="3606"/>
    <cellStyle name="Comma 2 3 2 3 3 2 2 3" xfId="3607"/>
    <cellStyle name="Comma 2 3 2 3 3 2 2 4" xfId="3608"/>
    <cellStyle name="Comma 2 3 2 3 3 2 3" xfId="3609"/>
    <cellStyle name="Comma 2 3 2 3 3 2 4" xfId="3610"/>
    <cellStyle name="Comma 2 3 2 3 3 2 5" xfId="3611"/>
    <cellStyle name="Comma 2 3 2 3 3 3" xfId="3612"/>
    <cellStyle name="Comma 2 3 2 3 3 3 2" xfId="3613"/>
    <cellStyle name="Comma 2 3 2 3 3 3 3" xfId="3614"/>
    <cellStyle name="Comma 2 3 2 3 3 3 4" xfId="3615"/>
    <cellStyle name="Comma 2 3 2 3 3 4" xfId="3616"/>
    <cellStyle name="Comma 2 3 2 3 3 5" xfId="3617"/>
    <cellStyle name="Comma 2 3 2 3 3 6" xfId="3618"/>
    <cellStyle name="Comma 2 3 2 3 4" xfId="3619"/>
    <cellStyle name="Comma 2 3 2 3 4 2" xfId="3620"/>
    <cellStyle name="Comma 2 3 2 3 4 2 2" xfId="3621"/>
    <cellStyle name="Comma 2 3 2 3 4 2 2 2" xfId="3622"/>
    <cellStyle name="Comma 2 3 2 3 4 2 2 3" xfId="3623"/>
    <cellStyle name="Comma 2 3 2 3 4 2 2 4" xfId="3624"/>
    <cellStyle name="Comma 2 3 2 3 4 2 3" xfId="3625"/>
    <cellStyle name="Comma 2 3 2 3 4 2 4" xfId="3626"/>
    <cellStyle name="Comma 2 3 2 3 4 2 5" xfId="3627"/>
    <cellStyle name="Comma 2 3 2 3 4 3" xfId="3628"/>
    <cellStyle name="Comma 2 3 2 3 4 3 2" xfId="3629"/>
    <cellStyle name="Comma 2 3 2 3 4 3 3" xfId="3630"/>
    <cellStyle name="Comma 2 3 2 3 4 3 4" xfId="3631"/>
    <cellStyle name="Comma 2 3 2 3 4 4" xfId="3632"/>
    <cellStyle name="Comma 2 3 2 3 4 5" xfId="3633"/>
    <cellStyle name="Comma 2 3 2 3 4 6" xfId="3634"/>
    <cellStyle name="Comma 2 3 2 3 5" xfId="3635"/>
    <cellStyle name="Comma 2 3 2 3 5 2" xfId="3636"/>
    <cellStyle name="Comma 2 3 2 3 5 2 2" xfId="3637"/>
    <cellStyle name="Comma 2 3 2 3 5 2 3" xfId="3638"/>
    <cellStyle name="Comma 2 3 2 3 5 2 4" xfId="3639"/>
    <cellStyle name="Comma 2 3 2 3 5 3" xfId="3640"/>
    <cellStyle name="Comma 2 3 2 3 5 4" xfId="3641"/>
    <cellStyle name="Comma 2 3 2 3 5 5" xfId="3642"/>
    <cellStyle name="Comma 2 3 2 3 6" xfId="3643"/>
    <cellStyle name="Comma 2 3 2 3 6 2" xfId="3644"/>
    <cellStyle name="Comma 2 3 2 3 6 3" xfId="3645"/>
    <cellStyle name="Comma 2 3 2 3 6 4" xfId="3646"/>
    <cellStyle name="Comma 2 3 2 3 7" xfId="3647"/>
    <cellStyle name="Comma 2 3 2 3 8" xfId="3648"/>
    <cellStyle name="Comma 2 3 2 3 9" xfId="3649"/>
    <cellStyle name="Comma 2 3 2 4" xfId="3650"/>
    <cellStyle name="Comma 2 3 2 4 2" xfId="3651"/>
    <cellStyle name="Comma 2 3 2 4 2 2" xfId="3652"/>
    <cellStyle name="Comma 2 3 2 4 2 2 2" xfId="3653"/>
    <cellStyle name="Comma 2 3 2 4 2 2 2 2" xfId="3654"/>
    <cellStyle name="Comma 2 3 2 4 2 2 2 2 2" xfId="3655"/>
    <cellStyle name="Comma 2 3 2 4 2 2 2 2 3" xfId="3656"/>
    <cellStyle name="Comma 2 3 2 4 2 2 2 2 4" xfId="3657"/>
    <cellStyle name="Comma 2 3 2 4 2 2 2 3" xfId="3658"/>
    <cellStyle name="Comma 2 3 2 4 2 2 2 4" xfId="3659"/>
    <cellStyle name="Comma 2 3 2 4 2 2 2 5" xfId="3660"/>
    <cellStyle name="Comma 2 3 2 4 2 2 3" xfId="3661"/>
    <cellStyle name="Comma 2 3 2 4 2 2 3 2" xfId="3662"/>
    <cellStyle name="Comma 2 3 2 4 2 2 3 3" xfId="3663"/>
    <cellStyle name="Comma 2 3 2 4 2 2 3 4" xfId="3664"/>
    <cellStyle name="Comma 2 3 2 4 2 2 4" xfId="3665"/>
    <cellStyle name="Comma 2 3 2 4 2 2 5" xfId="3666"/>
    <cellStyle name="Comma 2 3 2 4 2 2 6" xfId="3667"/>
    <cellStyle name="Comma 2 3 2 4 2 3" xfId="3668"/>
    <cellStyle name="Comma 2 3 2 4 2 3 2" xfId="3669"/>
    <cellStyle name="Comma 2 3 2 4 2 3 2 2" xfId="3670"/>
    <cellStyle name="Comma 2 3 2 4 2 3 2 2 2" xfId="3671"/>
    <cellStyle name="Comma 2 3 2 4 2 3 2 2 3" xfId="3672"/>
    <cellStyle name="Comma 2 3 2 4 2 3 2 2 4" xfId="3673"/>
    <cellStyle name="Comma 2 3 2 4 2 3 2 3" xfId="3674"/>
    <cellStyle name="Comma 2 3 2 4 2 3 2 4" xfId="3675"/>
    <cellStyle name="Comma 2 3 2 4 2 3 2 5" xfId="3676"/>
    <cellStyle name="Comma 2 3 2 4 2 3 3" xfId="3677"/>
    <cellStyle name="Comma 2 3 2 4 2 3 3 2" xfId="3678"/>
    <cellStyle name="Comma 2 3 2 4 2 3 3 3" xfId="3679"/>
    <cellStyle name="Comma 2 3 2 4 2 3 3 4" xfId="3680"/>
    <cellStyle name="Comma 2 3 2 4 2 3 4" xfId="3681"/>
    <cellStyle name="Comma 2 3 2 4 2 3 5" xfId="3682"/>
    <cellStyle name="Comma 2 3 2 4 2 3 6" xfId="3683"/>
    <cellStyle name="Comma 2 3 2 4 2 4" xfId="3684"/>
    <cellStyle name="Comma 2 3 2 4 2 4 2" xfId="3685"/>
    <cellStyle name="Comma 2 3 2 4 2 4 2 2" xfId="3686"/>
    <cellStyle name="Comma 2 3 2 4 2 4 2 3" xfId="3687"/>
    <cellStyle name="Comma 2 3 2 4 2 4 2 4" xfId="3688"/>
    <cellStyle name="Comma 2 3 2 4 2 4 3" xfId="3689"/>
    <cellStyle name="Comma 2 3 2 4 2 4 4" xfId="3690"/>
    <cellStyle name="Comma 2 3 2 4 2 4 5" xfId="3691"/>
    <cellStyle name="Comma 2 3 2 4 2 5" xfId="3692"/>
    <cellStyle name="Comma 2 3 2 4 2 5 2" xfId="3693"/>
    <cellStyle name="Comma 2 3 2 4 2 5 3" xfId="3694"/>
    <cellStyle name="Comma 2 3 2 4 2 5 4" xfId="3695"/>
    <cellStyle name="Comma 2 3 2 4 2 6" xfId="3696"/>
    <cellStyle name="Comma 2 3 2 4 2 7" xfId="3697"/>
    <cellStyle name="Comma 2 3 2 4 2 8" xfId="3698"/>
    <cellStyle name="Comma 2 3 2 4 3" xfId="3699"/>
    <cellStyle name="Comma 2 3 2 4 3 2" xfId="3700"/>
    <cellStyle name="Comma 2 3 2 4 3 2 2" xfId="3701"/>
    <cellStyle name="Comma 2 3 2 4 3 2 2 2" xfId="3702"/>
    <cellStyle name="Comma 2 3 2 4 3 2 2 3" xfId="3703"/>
    <cellStyle name="Comma 2 3 2 4 3 2 2 4" xfId="3704"/>
    <cellStyle name="Comma 2 3 2 4 3 2 3" xfId="3705"/>
    <cellStyle name="Comma 2 3 2 4 3 2 4" xfId="3706"/>
    <cellStyle name="Comma 2 3 2 4 3 2 5" xfId="3707"/>
    <cellStyle name="Comma 2 3 2 4 3 3" xfId="3708"/>
    <cellStyle name="Comma 2 3 2 4 3 3 2" xfId="3709"/>
    <cellStyle name="Comma 2 3 2 4 3 3 3" xfId="3710"/>
    <cellStyle name="Comma 2 3 2 4 3 3 4" xfId="3711"/>
    <cellStyle name="Comma 2 3 2 4 3 4" xfId="3712"/>
    <cellStyle name="Comma 2 3 2 4 3 5" xfId="3713"/>
    <cellStyle name="Comma 2 3 2 4 3 6" xfId="3714"/>
    <cellStyle name="Comma 2 3 2 4 4" xfId="3715"/>
    <cellStyle name="Comma 2 3 2 4 4 2" xfId="3716"/>
    <cellStyle name="Comma 2 3 2 4 4 2 2" xfId="3717"/>
    <cellStyle name="Comma 2 3 2 4 4 2 2 2" xfId="3718"/>
    <cellStyle name="Comma 2 3 2 4 4 2 2 3" xfId="3719"/>
    <cellStyle name="Comma 2 3 2 4 4 2 2 4" xfId="3720"/>
    <cellStyle name="Comma 2 3 2 4 4 2 3" xfId="3721"/>
    <cellStyle name="Comma 2 3 2 4 4 2 4" xfId="3722"/>
    <cellStyle name="Comma 2 3 2 4 4 2 5" xfId="3723"/>
    <cellStyle name="Comma 2 3 2 4 4 3" xfId="3724"/>
    <cellStyle name="Comma 2 3 2 4 4 3 2" xfId="3725"/>
    <cellStyle name="Comma 2 3 2 4 4 3 3" xfId="3726"/>
    <cellStyle name="Comma 2 3 2 4 4 3 4" xfId="3727"/>
    <cellStyle name="Comma 2 3 2 4 4 4" xfId="3728"/>
    <cellStyle name="Comma 2 3 2 4 4 5" xfId="3729"/>
    <cellStyle name="Comma 2 3 2 4 4 6" xfId="3730"/>
    <cellStyle name="Comma 2 3 2 4 5" xfId="3731"/>
    <cellStyle name="Comma 2 3 2 4 5 2" xfId="3732"/>
    <cellStyle name="Comma 2 3 2 4 5 2 2" xfId="3733"/>
    <cellStyle name="Comma 2 3 2 4 5 2 3" xfId="3734"/>
    <cellStyle name="Comma 2 3 2 4 5 2 4" xfId="3735"/>
    <cellStyle name="Comma 2 3 2 4 5 3" xfId="3736"/>
    <cellStyle name="Comma 2 3 2 4 5 4" xfId="3737"/>
    <cellStyle name="Comma 2 3 2 4 5 5" xfId="3738"/>
    <cellStyle name="Comma 2 3 2 4 6" xfId="3739"/>
    <cellStyle name="Comma 2 3 2 4 6 2" xfId="3740"/>
    <cellStyle name="Comma 2 3 2 4 6 3" xfId="3741"/>
    <cellStyle name="Comma 2 3 2 4 6 4" xfId="3742"/>
    <cellStyle name="Comma 2 3 2 4 7" xfId="3743"/>
    <cellStyle name="Comma 2 3 2 4 8" xfId="3744"/>
    <cellStyle name="Comma 2 3 2 4 9" xfId="3745"/>
    <cellStyle name="Comma 2 3 2 5" xfId="3746"/>
    <cellStyle name="Comma 2 3 2 5 2" xfId="3747"/>
    <cellStyle name="Comma 2 3 2 5 2 2" xfId="3748"/>
    <cellStyle name="Comma 2 3 2 5 2 2 2" xfId="3749"/>
    <cellStyle name="Comma 2 3 2 5 2 2 2 2" xfId="3750"/>
    <cellStyle name="Comma 2 3 2 5 2 2 2 3" xfId="3751"/>
    <cellStyle name="Comma 2 3 2 5 2 2 2 4" xfId="3752"/>
    <cellStyle name="Comma 2 3 2 5 2 2 3" xfId="3753"/>
    <cellStyle name="Comma 2 3 2 5 2 2 4" xfId="3754"/>
    <cellStyle name="Comma 2 3 2 5 2 2 5" xfId="3755"/>
    <cellStyle name="Comma 2 3 2 5 2 3" xfId="3756"/>
    <cellStyle name="Comma 2 3 2 5 2 3 2" xfId="3757"/>
    <cellStyle name="Comma 2 3 2 5 2 3 3" xfId="3758"/>
    <cellStyle name="Comma 2 3 2 5 2 3 4" xfId="3759"/>
    <cellStyle name="Comma 2 3 2 5 2 4" xfId="3760"/>
    <cellStyle name="Comma 2 3 2 5 2 5" xfId="3761"/>
    <cellStyle name="Comma 2 3 2 5 2 6" xfId="3762"/>
    <cellStyle name="Comma 2 3 2 5 3" xfId="3763"/>
    <cellStyle name="Comma 2 3 2 5 3 2" xfId="3764"/>
    <cellStyle name="Comma 2 3 2 5 3 2 2" xfId="3765"/>
    <cellStyle name="Comma 2 3 2 5 3 2 2 2" xfId="3766"/>
    <cellStyle name="Comma 2 3 2 5 3 2 2 3" xfId="3767"/>
    <cellStyle name="Comma 2 3 2 5 3 2 2 4" xfId="3768"/>
    <cellStyle name="Comma 2 3 2 5 3 2 3" xfId="3769"/>
    <cellStyle name="Comma 2 3 2 5 3 2 4" xfId="3770"/>
    <cellStyle name="Comma 2 3 2 5 3 2 5" xfId="3771"/>
    <cellStyle name="Comma 2 3 2 5 3 3" xfId="3772"/>
    <cellStyle name="Comma 2 3 2 5 3 3 2" xfId="3773"/>
    <cellStyle name="Comma 2 3 2 5 3 3 3" xfId="3774"/>
    <cellStyle name="Comma 2 3 2 5 3 3 4" xfId="3775"/>
    <cellStyle name="Comma 2 3 2 5 3 4" xfId="3776"/>
    <cellStyle name="Comma 2 3 2 5 3 5" xfId="3777"/>
    <cellStyle name="Comma 2 3 2 5 3 6" xfId="3778"/>
    <cellStyle name="Comma 2 3 2 5 4" xfId="3779"/>
    <cellStyle name="Comma 2 3 2 5 4 2" xfId="3780"/>
    <cellStyle name="Comma 2 3 2 5 4 2 2" xfId="3781"/>
    <cellStyle name="Comma 2 3 2 5 4 2 3" xfId="3782"/>
    <cellStyle name="Comma 2 3 2 5 4 2 4" xfId="3783"/>
    <cellStyle name="Comma 2 3 2 5 4 3" xfId="3784"/>
    <cellStyle name="Comma 2 3 2 5 4 4" xfId="3785"/>
    <cellStyle name="Comma 2 3 2 5 4 5" xfId="3786"/>
    <cellStyle name="Comma 2 3 2 5 5" xfId="3787"/>
    <cellStyle name="Comma 2 3 2 5 5 2" xfId="3788"/>
    <cellStyle name="Comma 2 3 2 5 5 3" xfId="3789"/>
    <cellStyle name="Comma 2 3 2 5 5 4" xfId="3790"/>
    <cellStyle name="Comma 2 3 2 5 6" xfId="3791"/>
    <cellStyle name="Comma 2 3 2 5 7" xfId="3792"/>
    <cellStyle name="Comma 2 3 2 5 8" xfId="3793"/>
    <cellStyle name="Comma 2 3 2 6" xfId="3794"/>
    <cellStyle name="Comma 2 3 2 6 2" xfId="3795"/>
    <cellStyle name="Comma 2 3 2 6 2 2" xfId="3796"/>
    <cellStyle name="Comma 2 3 2 6 2 2 2" xfId="3797"/>
    <cellStyle name="Comma 2 3 2 6 2 2 2 2" xfId="3798"/>
    <cellStyle name="Comma 2 3 2 6 2 2 2 3" xfId="3799"/>
    <cellStyle name="Comma 2 3 2 6 2 2 2 4" xfId="3800"/>
    <cellStyle name="Comma 2 3 2 6 2 2 3" xfId="3801"/>
    <cellStyle name="Comma 2 3 2 6 2 2 4" xfId="3802"/>
    <cellStyle name="Comma 2 3 2 6 2 2 5" xfId="3803"/>
    <cellStyle name="Comma 2 3 2 6 2 3" xfId="3804"/>
    <cellStyle name="Comma 2 3 2 6 2 3 2" xfId="3805"/>
    <cellStyle name="Comma 2 3 2 6 2 3 3" xfId="3806"/>
    <cellStyle name="Comma 2 3 2 6 2 3 4" xfId="3807"/>
    <cellStyle name="Comma 2 3 2 6 2 4" xfId="3808"/>
    <cellStyle name="Comma 2 3 2 6 2 5" xfId="3809"/>
    <cellStyle name="Comma 2 3 2 6 2 6" xfId="3810"/>
    <cellStyle name="Comma 2 3 2 6 3" xfId="3811"/>
    <cellStyle name="Comma 2 3 2 6 3 2" xfId="3812"/>
    <cellStyle name="Comma 2 3 2 6 3 2 2" xfId="3813"/>
    <cellStyle name="Comma 2 3 2 6 3 2 2 2" xfId="3814"/>
    <cellStyle name="Comma 2 3 2 6 3 2 2 3" xfId="3815"/>
    <cellStyle name="Comma 2 3 2 6 3 2 2 4" xfId="3816"/>
    <cellStyle name="Comma 2 3 2 6 3 2 3" xfId="3817"/>
    <cellStyle name="Comma 2 3 2 6 3 2 4" xfId="3818"/>
    <cellStyle name="Comma 2 3 2 6 3 2 5" xfId="3819"/>
    <cellStyle name="Comma 2 3 2 6 3 3" xfId="3820"/>
    <cellStyle name="Comma 2 3 2 6 3 3 2" xfId="3821"/>
    <cellStyle name="Comma 2 3 2 6 3 3 3" xfId="3822"/>
    <cellStyle name="Comma 2 3 2 6 3 3 4" xfId="3823"/>
    <cellStyle name="Comma 2 3 2 6 3 4" xfId="3824"/>
    <cellStyle name="Comma 2 3 2 6 3 5" xfId="3825"/>
    <cellStyle name="Comma 2 3 2 6 3 6" xfId="3826"/>
    <cellStyle name="Comma 2 3 2 6 4" xfId="3827"/>
    <cellStyle name="Comma 2 3 2 6 4 2" xfId="3828"/>
    <cellStyle name="Comma 2 3 2 6 4 2 2" xfId="3829"/>
    <cellStyle name="Comma 2 3 2 6 4 2 3" xfId="3830"/>
    <cellStyle name="Comma 2 3 2 6 4 2 4" xfId="3831"/>
    <cellStyle name="Comma 2 3 2 6 4 3" xfId="3832"/>
    <cellStyle name="Comma 2 3 2 6 4 4" xfId="3833"/>
    <cellStyle name="Comma 2 3 2 6 4 5" xfId="3834"/>
    <cellStyle name="Comma 2 3 2 6 5" xfId="3835"/>
    <cellStyle name="Comma 2 3 2 6 5 2" xfId="3836"/>
    <cellStyle name="Comma 2 3 2 6 5 3" xfId="3837"/>
    <cellStyle name="Comma 2 3 2 6 5 4" xfId="3838"/>
    <cellStyle name="Comma 2 3 2 6 6" xfId="3839"/>
    <cellStyle name="Comma 2 3 2 6 7" xfId="3840"/>
    <cellStyle name="Comma 2 3 2 6 8" xfId="3841"/>
    <cellStyle name="Comma 2 3 2 7" xfId="3842"/>
    <cellStyle name="Comma 2 3 2 7 2" xfId="3843"/>
    <cellStyle name="Comma 2 3 2 7 2 2" xfId="3844"/>
    <cellStyle name="Comma 2 3 2 7 2 2 2" xfId="3845"/>
    <cellStyle name="Comma 2 3 2 7 2 2 3" xfId="3846"/>
    <cellStyle name="Comma 2 3 2 7 2 2 4" xfId="3847"/>
    <cellStyle name="Comma 2 3 2 7 2 3" xfId="3848"/>
    <cellStyle name="Comma 2 3 2 7 2 4" xfId="3849"/>
    <cellStyle name="Comma 2 3 2 7 2 5" xfId="3850"/>
    <cellStyle name="Comma 2 3 2 7 3" xfId="3851"/>
    <cellStyle name="Comma 2 3 2 7 3 2" xfId="3852"/>
    <cellStyle name="Comma 2 3 2 7 3 3" xfId="3853"/>
    <cellStyle name="Comma 2 3 2 7 3 4" xfId="3854"/>
    <cellStyle name="Comma 2 3 2 7 4" xfId="3855"/>
    <cellStyle name="Comma 2 3 2 7 5" xfId="3856"/>
    <cellStyle name="Comma 2 3 2 7 6" xfId="3857"/>
    <cellStyle name="Comma 2 3 2 8" xfId="3858"/>
    <cellStyle name="Comma 2 3 2 8 2" xfId="3859"/>
    <cellStyle name="Comma 2 3 2 8 2 2" xfId="3860"/>
    <cellStyle name="Comma 2 3 2 8 2 2 2" xfId="3861"/>
    <cellStyle name="Comma 2 3 2 8 2 2 3" xfId="3862"/>
    <cellStyle name="Comma 2 3 2 8 2 2 4" xfId="3863"/>
    <cellStyle name="Comma 2 3 2 8 2 3" xfId="3864"/>
    <cellStyle name="Comma 2 3 2 8 2 4" xfId="3865"/>
    <cellStyle name="Comma 2 3 2 8 2 5" xfId="3866"/>
    <cellStyle name="Comma 2 3 2 8 3" xfId="3867"/>
    <cellStyle name="Comma 2 3 2 8 3 2" xfId="3868"/>
    <cellStyle name="Comma 2 3 2 8 3 3" xfId="3869"/>
    <cellStyle name="Comma 2 3 2 8 3 4" xfId="3870"/>
    <cellStyle name="Comma 2 3 2 8 4" xfId="3871"/>
    <cellStyle name="Comma 2 3 2 8 5" xfId="3872"/>
    <cellStyle name="Comma 2 3 2 8 6" xfId="3873"/>
    <cellStyle name="Comma 2 3 2 9" xfId="3874"/>
    <cellStyle name="Comma 2 3 3" xfId="3875"/>
    <cellStyle name="Comma 2 3 3 10" xfId="3876"/>
    <cellStyle name="Comma 2 3 3 2" xfId="3877"/>
    <cellStyle name="Comma 2 3 3 2 2" xfId="3878"/>
    <cellStyle name="Comma 2 3 3 2 2 2" xfId="3879"/>
    <cellStyle name="Comma 2 3 3 2 2 2 2" xfId="3880"/>
    <cellStyle name="Comma 2 3 3 2 2 2 2 2" xfId="3881"/>
    <cellStyle name="Comma 2 3 3 2 2 2 2 3" xfId="3882"/>
    <cellStyle name="Comma 2 3 3 2 2 2 2 4" xfId="3883"/>
    <cellStyle name="Comma 2 3 3 2 2 2 3" xfId="3884"/>
    <cellStyle name="Comma 2 3 3 2 2 2 4" xfId="3885"/>
    <cellStyle name="Comma 2 3 3 2 2 2 5" xfId="3886"/>
    <cellStyle name="Comma 2 3 3 2 2 3" xfId="3887"/>
    <cellStyle name="Comma 2 3 3 2 2 3 2" xfId="3888"/>
    <cellStyle name="Comma 2 3 3 2 2 3 3" xfId="3889"/>
    <cellStyle name="Comma 2 3 3 2 2 3 4" xfId="3890"/>
    <cellStyle name="Comma 2 3 3 2 2 4" xfId="3891"/>
    <cellStyle name="Comma 2 3 3 2 2 5" xfId="3892"/>
    <cellStyle name="Comma 2 3 3 2 2 6" xfId="3893"/>
    <cellStyle name="Comma 2 3 3 2 3" xfId="3894"/>
    <cellStyle name="Comma 2 3 3 2 3 2" xfId="3895"/>
    <cellStyle name="Comma 2 3 3 2 3 2 2" xfId="3896"/>
    <cellStyle name="Comma 2 3 3 2 3 2 2 2" xfId="3897"/>
    <cellStyle name="Comma 2 3 3 2 3 2 2 3" xfId="3898"/>
    <cellStyle name="Comma 2 3 3 2 3 2 2 4" xfId="3899"/>
    <cellStyle name="Comma 2 3 3 2 3 2 3" xfId="3900"/>
    <cellStyle name="Comma 2 3 3 2 3 2 4" xfId="3901"/>
    <cellStyle name="Comma 2 3 3 2 3 2 5" xfId="3902"/>
    <cellStyle name="Comma 2 3 3 2 3 3" xfId="3903"/>
    <cellStyle name="Comma 2 3 3 2 3 3 2" xfId="3904"/>
    <cellStyle name="Comma 2 3 3 2 3 3 3" xfId="3905"/>
    <cellStyle name="Comma 2 3 3 2 3 3 4" xfId="3906"/>
    <cellStyle name="Comma 2 3 3 2 3 4" xfId="3907"/>
    <cellStyle name="Comma 2 3 3 2 3 5" xfId="3908"/>
    <cellStyle name="Comma 2 3 3 2 3 6" xfId="3909"/>
    <cellStyle name="Comma 2 3 3 2 4" xfId="3910"/>
    <cellStyle name="Comma 2 3 3 2 4 2" xfId="3911"/>
    <cellStyle name="Comma 2 3 3 2 4 2 2" xfId="3912"/>
    <cellStyle name="Comma 2 3 3 2 4 2 3" xfId="3913"/>
    <cellStyle name="Comma 2 3 3 2 4 2 4" xfId="3914"/>
    <cellStyle name="Comma 2 3 3 2 4 3" xfId="3915"/>
    <cellStyle name="Comma 2 3 3 2 4 4" xfId="3916"/>
    <cellStyle name="Comma 2 3 3 2 4 5" xfId="3917"/>
    <cellStyle name="Comma 2 3 3 2 5" xfId="3918"/>
    <cellStyle name="Comma 2 3 3 2 5 2" xfId="3919"/>
    <cellStyle name="Comma 2 3 3 2 5 3" xfId="3920"/>
    <cellStyle name="Comma 2 3 3 2 5 4" xfId="3921"/>
    <cellStyle name="Comma 2 3 3 2 6" xfId="3922"/>
    <cellStyle name="Comma 2 3 3 2 7" xfId="3923"/>
    <cellStyle name="Comma 2 3 3 2 8" xfId="3924"/>
    <cellStyle name="Comma 2 3 3 3" xfId="3925"/>
    <cellStyle name="Comma 2 3 3 3 2" xfId="3926"/>
    <cellStyle name="Comma 2 3 3 3 2 2" xfId="3927"/>
    <cellStyle name="Comma 2 3 3 3 2 2 2" xfId="3928"/>
    <cellStyle name="Comma 2 3 3 3 2 2 3" xfId="3929"/>
    <cellStyle name="Comma 2 3 3 3 2 2 4" xfId="3930"/>
    <cellStyle name="Comma 2 3 3 3 2 3" xfId="3931"/>
    <cellStyle name="Comma 2 3 3 3 2 4" xfId="3932"/>
    <cellStyle name="Comma 2 3 3 3 2 5" xfId="3933"/>
    <cellStyle name="Comma 2 3 3 3 3" xfId="3934"/>
    <cellStyle name="Comma 2 3 3 3 3 2" xfId="3935"/>
    <cellStyle name="Comma 2 3 3 3 3 3" xfId="3936"/>
    <cellStyle name="Comma 2 3 3 3 3 4" xfId="3937"/>
    <cellStyle name="Comma 2 3 3 3 4" xfId="3938"/>
    <cellStyle name="Comma 2 3 3 3 5" xfId="3939"/>
    <cellStyle name="Comma 2 3 3 3 6" xfId="3940"/>
    <cellStyle name="Comma 2 3 3 4" xfId="3941"/>
    <cellStyle name="Comma 2 3 3 4 2" xfId="3942"/>
    <cellStyle name="Comma 2 3 3 4 2 2" xfId="3943"/>
    <cellStyle name="Comma 2 3 3 4 2 2 2" xfId="3944"/>
    <cellStyle name="Comma 2 3 3 4 2 2 3" xfId="3945"/>
    <cellStyle name="Comma 2 3 3 4 2 2 4" xfId="3946"/>
    <cellStyle name="Comma 2 3 3 4 2 3" xfId="3947"/>
    <cellStyle name="Comma 2 3 3 4 2 4" xfId="3948"/>
    <cellStyle name="Comma 2 3 3 4 2 5" xfId="3949"/>
    <cellStyle name="Comma 2 3 3 4 3" xfId="3950"/>
    <cellStyle name="Comma 2 3 3 4 3 2" xfId="3951"/>
    <cellStyle name="Comma 2 3 3 4 3 3" xfId="3952"/>
    <cellStyle name="Comma 2 3 3 4 3 4" xfId="3953"/>
    <cellStyle name="Comma 2 3 3 4 4" xfId="3954"/>
    <cellStyle name="Comma 2 3 3 4 5" xfId="3955"/>
    <cellStyle name="Comma 2 3 3 4 6" xfId="3956"/>
    <cellStyle name="Comma 2 3 3 5" xfId="3957"/>
    <cellStyle name="Comma 2 3 3 5 2" xfId="3958"/>
    <cellStyle name="Comma 2 3 3 5 2 2" xfId="3959"/>
    <cellStyle name="Comma 2 3 3 5 2 3" xfId="3960"/>
    <cellStyle name="Comma 2 3 3 5 2 4" xfId="3961"/>
    <cellStyle name="Comma 2 3 3 5 3" xfId="3962"/>
    <cellStyle name="Comma 2 3 3 5 4" xfId="3963"/>
    <cellStyle name="Comma 2 3 3 5 5" xfId="3964"/>
    <cellStyle name="Comma 2 3 3 6" xfId="3965"/>
    <cellStyle name="Comma 2 3 3 7" xfId="3966"/>
    <cellStyle name="Comma 2 3 3 7 2" xfId="3967"/>
    <cellStyle name="Comma 2 3 3 7 3" xfId="3968"/>
    <cellStyle name="Comma 2 3 3 7 4" xfId="3969"/>
    <cellStyle name="Comma 2 3 3 8" xfId="3970"/>
    <cellStyle name="Comma 2 3 3 9" xfId="3971"/>
    <cellStyle name="Comma 2 3 4" xfId="3972"/>
    <cellStyle name="Comma 2 3 4 2" xfId="3973"/>
    <cellStyle name="Comma 2 3 4 2 2" xfId="3974"/>
    <cellStyle name="Comma 2 3 4 2 2 2" xfId="3975"/>
    <cellStyle name="Comma 2 3 4 2 2 2 2" xfId="3976"/>
    <cellStyle name="Comma 2 3 4 2 2 2 2 2" xfId="3977"/>
    <cellStyle name="Comma 2 3 4 2 2 2 2 3" xfId="3978"/>
    <cellStyle name="Comma 2 3 4 2 2 2 2 4" xfId="3979"/>
    <cellStyle name="Comma 2 3 4 2 2 2 3" xfId="3980"/>
    <cellStyle name="Comma 2 3 4 2 2 2 4" xfId="3981"/>
    <cellStyle name="Comma 2 3 4 2 2 2 5" xfId="3982"/>
    <cellStyle name="Comma 2 3 4 2 2 3" xfId="3983"/>
    <cellStyle name="Comma 2 3 4 2 2 3 2" xfId="3984"/>
    <cellStyle name="Comma 2 3 4 2 2 3 3" xfId="3985"/>
    <cellStyle name="Comma 2 3 4 2 2 3 4" xfId="3986"/>
    <cellStyle name="Comma 2 3 4 2 2 4" xfId="3987"/>
    <cellStyle name="Comma 2 3 4 2 2 5" xfId="3988"/>
    <cellStyle name="Comma 2 3 4 2 2 6" xfId="3989"/>
    <cellStyle name="Comma 2 3 4 2 3" xfId="3990"/>
    <cellStyle name="Comma 2 3 4 2 3 2" xfId="3991"/>
    <cellStyle name="Comma 2 3 4 2 3 2 2" xfId="3992"/>
    <cellStyle name="Comma 2 3 4 2 3 2 2 2" xfId="3993"/>
    <cellStyle name="Comma 2 3 4 2 3 2 2 3" xfId="3994"/>
    <cellStyle name="Comma 2 3 4 2 3 2 2 4" xfId="3995"/>
    <cellStyle name="Comma 2 3 4 2 3 2 3" xfId="3996"/>
    <cellStyle name="Comma 2 3 4 2 3 2 4" xfId="3997"/>
    <cellStyle name="Comma 2 3 4 2 3 2 5" xfId="3998"/>
    <cellStyle name="Comma 2 3 4 2 3 3" xfId="3999"/>
    <cellStyle name="Comma 2 3 4 2 3 3 2" xfId="4000"/>
    <cellStyle name="Comma 2 3 4 2 3 3 3" xfId="4001"/>
    <cellStyle name="Comma 2 3 4 2 3 3 4" xfId="4002"/>
    <cellStyle name="Comma 2 3 4 2 3 4" xfId="4003"/>
    <cellStyle name="Comma 2 3 4 2 3 5" xfId="4004"/>
    <cellStyle name="Comma 2 3 4 2 3 6" xfId="4005"/>
    <cellStyle name="Comma 2 3 4 2 4" xfId="4006"/>
    <cellStyle name="Comma 2 3 4 2 4 2" xfId="4007"/>
    <cellStyle name="Comma 2 3 4 2 4 2 2" xfId="4008"/>
    <cellStyle name="Comma 2 3 4 2 4 2 3" xfId="4009"/>
    <cellStyle name="Comma 2 3 4 2 4 2 4" xfId="4010"/>
    <cellStyle name="Comma 2 3 4 2 4 3" xfId="4011"/>
    <cellStyle name="Comma 2 3 4 2 4 4" xfId="4012"/>
    <cellStyle name="Comma 2 3 4 2 4 5" xfId="4013"/>
    <cellStyle name="Comma 2 3 4 2 5" xfId="4014"/>
    <cellStyle name="Comma 2 3 4 2 5 2" xfId="4015"/>
    <cellStyle name="Comma 2 3 4 2 5 3" xfId="4016"/>
    <cellStyle name="Comma 2 3 4 2 5 4" xfId="4017"/>
    <cellStyle name="Comma 2 3 4 2 6" xfId="4018"/>
    <cellStyle name="Comma 2 3 4 2 7" xfId="4019"/>
    <cellStyle name="Comma 2 3 4 2 8" xfId="4020"/>
    <cellStyle name="Comma 2 3 4 3" xfId="4021"/>
    <cellStyle name="Comma 2 3 4 3 2" xfId="4022"/>
    <cellStyle name="Comma 2 3 4 3 2 2" xfId="4023"/>
    <cellStyle name="Comma 2 3 4 3 2 2 2" xfId="4024"/>
    <cellStyle name="Comma 2 3 4 3 2 2 3" xfId="4025"/>
    <cellStyle name="Comma 2 3 4 3 2 2 4" xfId="4026"/>
    <cellStyle name="Comma 2 3 4 3 2 3" xfId="4027"/>
    <cellStyle name="Comma 2 3 4 3 2 4" xfId="4028"/>
    <cellStyle name="Comma 2 3 4 3 2 5" xfId="4029"/>
    <cellStyle name="Comma 2 3 4 3 3" xfId="4030"/>
    <cellStyle name="Comma 2 3 4 3 3 2" xfId="4031"/>
    <cellStyle name="Comma 2 3 4 3 3 3" xfId="4032"/>
    <cellStyle name="Comma 2 3 4 3 3 4" xfId="4033"/>
    <cellStyle name="Comma 2 3 4 3 4" xfId="4034"/>
    <cellStyle name="Comma 2 3 4 3 5" xfId="4035"/>
    <cellStyle name="Comma 2 3 4 3 6" xfId="4036"/>
    <cellStyle name="Comma 2 3 4 4" xfId="4037"/>
    <cellStyle name="Comma 2 3 4 4 2" xfId="4038"/>
    <cellStyle name="Comma 2 3 4 4 2 2" xfId="4039"/>
    <cellStyle name="Comma 2 3 4 4 2 2 2" xfId="4040"/>
    <cellStyle name="Comma 2 3 4 4 2 2 3" xfId="4041"/>
    <cellStyle name="Comma 2 3 4 4 2 2 4" xfId="4042"/>
    <cellStyle name="Comma 2 3 4 4 2 3" xfId="4043"/>
    <cellStyle name="Comma 2 3 4 4 2 4" xfId="4044"/>
    <cellStyle name="Comma 2 3 4 4 2 5" xfId="4045"/>
    <cellStyle name="Comma 2 3 4 4 3" xfId="4046"/>
    <cellStyle name="Comma 2 3 4 4 3 2" xfId="4047"/>
    <cellStyle name="Comma 2 3 4 4 3 3" xfId="4048"/>
    <cellStyle name="Comma 2 3 4 4 3 4" xfId="4049"/>
    <cellStyle name="Comma 2 3 4 4 4" xfId="4050"/>
    <cellStyle name="Comma 2 3 4 4 5" xfId="4051"/>
    <cellStyle name="Comma 2 3 4 4 6" xfId="4052"/>
    <cellStyle name="Comma 2 3 4 5" xfId="4053"/>
    <cellStyle name="Comma 2 3 4 5 2" xfId="4054"/>
    <cellStyle name="Comma 2 3 4 5 2 2" xfId="4055"/>
    <cellStyle name="Comma 2 3 4 5 2 3" xfId="4056"/>
    <cellStyle name="Comma 2 3 4 5 2 4" xfId="4057"/>
    <cellStyle name="Comma 2 3 4 5 3" xfId="4058"/>
    <cellStyle name="Comma 2 3 4 5 4" xfId="4059"/>
    <cellStyle name="Comma 2 3 4 5 5" xfId="4060"/>
    <cellStyle name="Comma 2 3 4 6" xfId="4061"/>
    <cellStyle name="Comma 2 3 4 6 2" xfId="4062"/>
    <cellStyle name="Comma 2 3 4 6 3" xfId="4063"/>
    <cellStyle name="Comma 2 3 4 6 4" xfId="4064"/>
    <cellStyle name="Comma 2 3 4 7" xfId="4065"/>
    <cellStyle name="Comma 2 3 4 8" xfId="4066"/>
    <cellStyle name="Comma 2 3 4 9" xfId="4067"/>
    <cellStyle name="Comma 2 3 5" xfId="4068"/>
    <cellStyle name="Comma 2 3 6" xfId="4069"/>
    <cellStyle name="Comma 2 3 6 2" xfId="4070"/>
    <cellStyle name="Comma 2 3 6 2 2" xfId="4071"/>
    <cellStyle name="Comma 2 3 6 2 2 2" xfId="4072"/>
    <cellStyle name="Comma 2 3 6 2 2 2 2" xfId="4073"/>
    <cellStyle name="Comma 2 3 6 2 2 2 2 2" xfId="4074"/>
    <cellStyle name="Comma 2 3 6 2 2 2 2 3" xfId="4075"/>
    <cellStyle name="Comma 2 3 6 2 2 2 2 4" xfId="4076"/>
    <cellStyle name="Comma 2 3 6 2 2 2 3" xfId="4077"/>
    <cellStyle name="Comma 2 3 6 2 2 2 4" xfId="4078"/>
    <cellStyle name="Comma 2 3 6 2 2 2 5" xfId="4079"/>
    <cellStyle name="Comma 2 3 6 2 2 3" xfId="4080"/>
    <cellStyle name="Comma 2 3 6 2 2 3 2" xfId="4081"/>
    <cellStyle name="Comma 2 3 6 2 2 3 3" xfId="4082"/>
    <cellStyle name="Comma 2 3 6 2 2 3 4" xfId="4083"/>
    <cellStyle name="Comma 2 3 6 2 2 4" xfId="4084"/>
    <cellStyle name="Comma 2 3 6 2 2 5" xfId="4085"/>
    <cellStyle name="Comma 2 3 6 2 2 6" xfId="4086"/>
    <cellStyle name="Comma 2 3 6 2 3" xfId="4087"/>
    <cellStyle name="Comma 2 3 6 2 3 2" xfId="4088"/>
    <cellStyle name="Comma 2 3 6 2 3 2 2" xfId="4089"/>
    <cellStyle name="Comma 2 3 6 2 3 2 2 2" xfId="4090"/>
    <cellStyle name="Comma 2 3 6 2 3 2 2 3" xfId="4091"/>
    <cellStyle name="Comma 2 3 6 2 3 2 2 4" xfId="4092"/>
    <cellStyle name="Comma 2 3 6 2 3 2 3" xfId="4093"/>
    <cellStyle name="Comma 2 3 6 2 3 2 4" xfId="4094"/>
    <cellStyle name="Comma 2 3 6 2 3 2 5" xfId="4095"/>
    <cellStyle name="Comma 2 3 6 2 3 3" xfId="4096"/>
    <cellStyle name="Comma 2 3 6 2 3 3 2" xfId="4097"/>
    <cellStyle name="Comma 2 3 6 2 3 3 3" xfId="4098"/>
    <cellStyle name="Comma 2 3 6 2 3 3 4" xfId="4099"/>
    <cellStyle name="Comma 2 3 6 2 3 4" xfId="4100"/>
    <cellStyle name="Comma 2 3 6 2 3 5" xfId="4101"/>
    <cellStyle name="Comma 2 3 6 2 3 6" xfId="4102"/>
    <cellStyle name="Comma 2 3 6 2 4" xfId="4103"/>
    <cellStyle name="Comma 2 3 6 2 4 2" xfId="4104"/>
    <cellStyle name="Comma 2 3 6 2 4 2 2" xfId="4105"/>
    <cellStyle name="Comma 2 3 6 2 4 2 3" xfId="4106"/>
    <cellStyle name="Comma 2 3 6 2 4 2 4" xfId="4107"/>
    <cellStyle name="Comma 2 3 6 2 4 3" xfId="4108"/>
    <cellStyle name="Comma 2 3 6 2 4 4" xfId="4109"/>
    <cellStyle name="Comma 2 3 6 2 4 5" xfId="4110"/>
    <cellStyle name="Comma 2 3 6 2 5" xfId="4111"/>
    <cellStyle name="Comma 2 3 6 2 5 2" xfId="4112"/>
    <cellStyle name="Comma 2 3 6 2 5 3" xfId="4113"/>
    <cellStyle name="Comma 2 3 6 2 5 4" xfId="4114"/>
    <cellStyle name="Comma 2 3 6 2 6" xfId="4115"/>
    <cellStyle name="Comma 2 3 6 2 7" xfId="4116"/>
    <cellStyle name="Comma 2 3 6 2 8" xfId="4117"/>
    <cellStyle name="Comma 2 3 6 3" xfId="4118"/>
    <cellStyle name="Comma 2 3 6 3 2" xfId="4119"/>
    <cellStyle name="Comma 2 3 6 3 2 2" xfId="4120"/>
    <cellStyle name="Comma 2 3 6 3 2 2 2" xfId="4121"/>
    <cellStyle name="Comma 2 3 6 3 2 2 3" xfId="4122"/>
    <cellStyle name="Comma 2 3 6 3 2 2 4" xfId="4123"/>
    <cellStyle name="Comma 2 3 6 3 2 3" xfId="4124"/>
    <cellStyle name="Comma 2 3 6 3 2 4" xfId="4125"/>
    <cellStyle name="Comma 2 3 6 3 2 5" xfId="4126"/>
    <cellStyle name="Comma 2 3 6 3 3" xfId="4127"/>
    <cellStyle name="Comma 2 3 6 3 3 2" xfId="4128"/>
    <cellStyle name="Comma 2 3 6 3 3 3" xfId="4129"/>
    <cellStyle name="Comma 2 3 6 3 3 4" xfId="4130"/>
    <cellStyle name="Comma 2 3 6 3 4" xfId="4131"/>
    <cellStyle name="Comma 2 3 6 3 5" xfId="4132"/>
    <cellStyle name="Comma 2 3 6 3 6" xfId="4133"/>
    <cellStyle name="Comma 2 3 6 4" xfId="4134"/>
    <cellStyle name="Comma 2 3 6 4 2" xfId="4135"/>
    <cellStyle name="Comma 2 3 6 4 2 2" xfId="4136"/>
    <cellStyle name="Comma 2 3 6 4 2 2 2" xfId="4137"/>
    <cellStyle name="Comma 2 3 6 4 2 2 3" xfId="4138"/>
    <cellStyle name="Comma 2 3 6 4 2 2 4" xfId="4139"/>
    <cellStyle name="Comma 2 3 6 4 2 3" xfId="4140"/>
    <cellStyle name="Comma 2 3 6 4 2 4" xfId="4141"/>
    <cellStyle name="Comma 2 3 6 4 2 5" xfId="4142"/>
    <cellStyle name="Comma 2 3 6 4 3" xfId="4143"/>
    <cellStyle name="Comma 2 3 6 4 3 2" xfId="4144"/>
    <cellStyle name="Comma 2 3 6 4 3 3" xfId="4145"/>
    <cellStyle name="Comma 2 3 6 4 3 4" xfId="4146"/>
    <cellStyle name="Comma 2 3 6 4 4" xfId="4147"/>
    <cellStyle name="Comma 2 3 6 4 5" xfId="4148"/>
    <cellStyle name="Comma 2 3 6 4 6" xfId="4149"/>
    <cellStyle name="Comma 2 3 6 5" xfId="4150"/>
    <cellStyle name="Comma 2 3 6 5 2" xfId="4151"/>
    <cellStyle name="Comma 2 3 6 5 2 2" xfId="4152"/>
    <cellStyle name="Comma 2 3 6 5 2 3" xfId="4153"/>
    <cellStyle name="Comma 2 3 6 5 2 4" xfId="4154"/>
    <cellStyle name="Comma 2 3 6 5 3" xfId="4155"/>
    <cellStyle name="Comma 2 3 6 5 4" xfId="4156"/>
    <cellStyle name="Comma 2 3 6 5 5" xfId="4157"/>
    <cellStyle name="Comma 2 3 6 6" xfId="4158"/>
    <cellStyle name="Comma 2 3 6 6 2" xfId="4159"/>
    <cellStyle name="Comma 2 3 6 6 3" xfId="4160"/>
    <cellStyle name="Comma 2 3 6 6 4" xfId="4161"/>
    <cellStyle name="Comma 2 3 6 7" xfId="4162"/>
    <cellStyle name="Comma 2 3 6 8" xfId="4163"/>
    <cellStyle name="Comma 2 3 6 9" xfId="4164"/>
    <cellStyle name="Comma 2 3 7" xfId="4165"/>
    <cellStyle name="Comma 2 3 7 2" xfId="4166"/>
    <cellStyle name="Comma 2 3 7 2 2" xfId="4167"/>
    <cellStyle name="Comma 2 3 7 2 2 2" xfId="4168"/>
    <cellStyle name="Comma 2 3 7 2 2 2 2" xfId="4169"/>
    <cellStyle name="Comma 2 3 7 2 2 2 3" xfId="4170"/>
    <cellStyle name="Comma 2 3 7 2 2 2 4" xfId="4171"/>
    <cellStyle name="Comma 2 3 7 2 2 3" xfId="4172"/>
    <cellStyle name="Comma 2 3 7 2 2 4" xfId="4173"/>
    <cellStyle name="Comma 2 3 7 2 2 5" xfId="4174"/>
    <cellStyle name="Comma 2 3 7 2 3" xfId="4175"/>
    <cellStyle name="Comma 2 3 7 2 3 2" xfId="4176"/>
    <cellStyle name="Comma 2 3 7 2 3 3" xfId="4177"/>
    <cellStyle name="Comma 2 3 7 2 3 4" xfId="4178"/>
    <cellStyle name="Comma 2 3 7 2 4" xfId="4179"/>
    <cellStyle name="Comma 2 3 7 2 5" xfId="4180"/>
    <cellStyle name="Comma 2 3 7 2 6" xfId="4181"/>
    <cellStyle name="Comma 2 3 7 3" xfId="4182"/>
    <cellStyle name="Comma 2 3 7 3 2" xfId="4183"/>
    <cellStyle name="Comma 2 3 7 3 2 2" xfId="4184"/>
    <cellStyle name="Comma 2 3 7 3 2 2 2" xfId="4185"/>
    <cellStyle name="Comma 2 3 7 3 2 2 3" xfId="4186"/>
    <cellStyle name="Comma 2 3 7 3 2 2 4" xfId="4187"/>
    <cellStyle name="Comma 2 3 7 3 2 3" xfId="4188"/>
    <cellStyle name="Comma 2 3 7 3 2 4" xfId="4189"/>
    <cellStyle name="Comma 2 3 7 3 2 5" xfId="4190"/>
    <cellStyle name="Comma 2 3 7 3 3" xfId="4191"/>
    <cellStyle name="Comma 2 3 7 3 3 2" xfId="4192"/>
    <cellStyle name="Comma 2 3 7 3 3 3" xfId="4193"/>
    <cellStyle name="Comma 2 3 7 3 3 4" xfId="4194"/>
    <cellStyle name="Comma 2 3 7 3 4" xfId="4195"/>
    <cellStyle name="Comma 2 3 7 3 5" xfId="4196"/>
    <cellStyle name="Comma 2 3 7 3 6" xfId="4197"/>
    <cellStyle name="Comma 2 3 7 4" xfId="4198"/>
    <cellStyle name="Comma 2 3 7 4 2" xfId="4199"/>
    <cellStyle name="Comma 2 3 7 4 2 2" xfId="4200"/>
    <cellStyle name="Comma 2 3 7 4 2 3" xfId="4201"/>
    <cellStyle name="Comma 2 3 7 4 2 4" xfId="4202"/>
    <cellStyle name="Comma 2 3 7 4 3" xfId="4203"/>
    <cellStyle name="Comma 2 3 7 4 4" xfId="4204"/>
    <cellStyle name="Comma 2 3 7 4 5" xfId="4205"/>
    <cellStyle name="Comma 2 3 7 5" xfId="4206"/>
    <cellStyle name="Comma 2 3 7 5 2" xfId="4207"/>
    <cellStyle name="Comma 2 3 7 5 3" xfId="4208"/>
    <cellStyle name="Comma 2 3 7 5 4" xfId="4209"/>
    <cellStyle name="Comma 2 3 7 6" xfId="4210"/>
    <cellStyle name="Comma 2 3 7 7" xfId="4211"/>
    <cellStyle name="Comma 2 3 7 8" xfId="4212"/>
    <cellStyle name="Comma 2 3 8" xfId="4213"/>
    <cellStyle name="Comma 2 3 8 2" xfId="4214"/>
    <cellStyle name="Comma 2 3 8 2 2" xfId="4215"/>
    <cellStyle name="Comma 2 3 8 2 2 2" xfId="4216"/>
    <cellStyle name="Comma 2 3 8 2 2 2 2" xfId="4217"/>
    <cellStyle name="Comma 2 3 8 2 2 2 3" xfId="4218"/>
    <cellStyle name="Comma 2 3 8 2 2 2 4" xfId="4219"/>
    <cellStyle name="Comma 2 3 8 2 2 3" xfId="4220"/>
    <cellStyle name="Comma 2 3 8 2 2 4" xfId="4221"/>
    <cellStyle name="Comma 2 3 8 2 2 5" xfId="4222"/>
    <cellStyle name="Comma 2 3 8 2 3" xfId="4223"/>
    <cellStyle name="Comma 2 3 8 2 3 2" xfId="4224"/>
    <cellStyle name="Comma 2 3 8 2 3 3" xfId="4225"/>
    <cellStyle name="Comma 2 3 8 2 3 4" xfId="4226"/>
    <cellStyle name="Comma 2 3 8 2 4" xfId="4227"/>
    <cellStyle name="Comma 2 3 8 2 5" xfId="4228"/>
    <cellStyle name="Comma 2 3 8 2 6" xfId="4229"/>
    <cellStyle name="Comma 2 3 8 3" xfId="4230"/>
    <cellStyle name="Comma 2 3 8 3 2" xfId="4231"/>
    <cellStyle name="Comma 2 3 8 3 2 2" xfId="4232"/>
    <cellStyle name="Comma 2 3 8 3 2 2 2" xfId="4233"/>
    <cellStyle name="Comma 2 3 8 3 2 2 3" xfId="4234"/>
    <cellStyle name="Comma 2 3 8 3 2 2 4" xfId="4235"/>
    <cellStyle name="Comma 2 3 8 3 2 3" xfId="4236"/>
    <cellStyle name="Comma 2 3 8 3 2 4" xfId="4237"/>
    <cellStyle name="Comma 2 3 8 3 2 5" xfId="4238"/>
    <cellStyle name="Comma 2 3 8 3 3" xfId="4239"/>
    <cellStyle name="Comma 2 3 8 3 3 2" xfId="4240"/>
    <cellStyle name="Comma 2 3 8 3 3 3" xfId="4241"/>
    <cellStyle name="Comma 2 3 8 3 3 4" xfId="4242"/>
    <cellStyle name="Comma 2 3 8 3 4" xfId="4243"/>
    <cellStyle name="Comma 2 3 8 3 5" xfId="4244"/>
    <cellStyle name="Comma 2 3 8 3 6" xfId="4245"/>
    <cellStyle name="Comma 2 3 8 4" xfId="4246"/>
    <cellStyle name="Comma 2 3 8 4 2" xfId="4247"/>
    <cellStyle name="Comma 2 3 8 4 2 2" xfId="4248"/>
    <cellStyle name="Comma 2 3 8 4 2 3" xfId="4249"/>
    <cellStyle name="Comma 2 3 8 4 2 4" xfId="4250"/>
    <cellStyle name="Comma 2 3 8 4 3" xfId="4251"/>
    <cellStyle name="Comma 2 3 8 4 4" xfId="4252"/>
    <cellStyle name="Comma 2 3 8 4 5" xfId="4253"/>
    <cellStyle name="Comma 2 3 8 5" xfId="4254"/>
    <cellStyle name="Comma 2 3 8 5 2" xfId="4255"/>
    <cellStyle name="Comma 2 3 8 5 3" xfId="4256"/>
    <cellStyle name="Comma 2 3 8 5 4" xfId="4257"/>
    <cellStyle name="Comma 2 3 8 6" xfId="4258"/>
    <cellStyle name="Comma 2 3 8 7" xfId="4259"/>
    <cellStyle name="Comma 2 3 8 8" xfId="4260"/>
    <cellStyle name="Comma 2 3 9" xfId="4261"/>
    <cellStyle name="Comma 2 3 9 2" xfId="4262"/>
    <cellStyle name="Comma 2 3 9 2 2" xfId="4263"/>
    <cellStyle name="Comma 2 3 9 2 2 2" xfId="4264"/>
    <cellStyle name="Comma 2 3 9 2 2 3" xfId="4265"/>
    <cellStyle name="Comma 2 3 9 2 2 4" xfId="4266"/>
    <cellStyle name="Comma 2 3 9 2 3" xfId="4267"/>
    <cellStyle name="Comma 2 3 9 2 4" xfId="4268"/>
    <cellStyle name="Comma 2 3 9 2 5" xfId="4269"/>
    <cellStyle name="Comma 2 3 9 3" xfId="4270"/>
    <cellStyle name="Comma 2 3 9 3 2" xfId="4271"/>
    <cellStyle name="Comma 2 3 9 3 3" xfId="4272"/>
    <cellStyle name="Comma 2 3 9 3 4" xfId="4273"/>
    <cellStyle name="Comma 2 3 9 4" xfId="4274"/>
    <cellStyle name="Comma 2 3 9 5" xfId="4275"/>
    <cellStyle name="Comma 2 3 9 6" xfId="4276"/>
    <cellStyle name="Comma 2 30" xfId="4277"/>
    <cellStyle name="Comma 2 31" xfId="4278"/>
    <cellStyle name="Comma 2 32" xfId="4279"/>
    <cellStyle name="Comma 2 33" xfId="4280"/>
    <cellStyle name="Comma 2 34" xfId="4281"/>
    <cellStyle name="Comma 2 35" xfId="4282"/>
    <cellStyle name="Comma 2 36" xfId="4283"/>
    <cellStyle name="Comma 2 37" xfId="4284"/>
    <cellStyle name="Comma 2 38" xfId="4285"/>
    <cellStyle name="Comma 2 39" xfId="4286"/>
    <cellStyle name="Comma 2 4" xfId="4287"/>
    <cellStyle name="Comma 2 4 10" xfId="4288"/>
    <cellStyle name="Comma 2 4 11" xfId="4289"/>
    <cellStyle name="Comma 2 4 11 2" xfId="4290"/>
    <cellStyle name="Comma 2 4 11 2 2" xfId="4291"/>
    <cellStyle name="Comma 2 4 11 2 3" xfId="4292"/>
    <cellStyle name="Comma 2 4 11 2 4" xfId="4293"/>
    <cellStyle name="Comma 2 4 11 3" xfId="4294"/>
    <cellStyle name="Comma 2 4 11 4" xfId="4295"/>
    <cellStyle name="Comma 2 4 11 5" xfId="4296"/>
    <cellStyle name="Comma 2 4 12" xfId="4297"/>
    <cellStyle name="Comma 2 4 12 2" xfId="4298"/>
    <cellStyle name="Comma 2 4 12 3" xfId="4299"/>
    <cellStyle name="Comma 2 4 12 4" xfId="4300"/>
    <cellStyle name="Comma 2 4 13" xfId="4301"/>
    <cellStyle name="Comma 2 4 14" xfId="4302"/>
    <cellStyle name="Comma 2 4 15" xfId="4303"/>
    <cellStyle name="Comma 2 4 2" xfId="4304"/>
    <cellStyle name="Comma 2 4 2 10" xfId="4305"/>
    <cellStyle name="Comma 2 4 2 2" xfId="4306"/>
    <cellStyle name="Comma 2 4 2 2 2" xfId="4307"/>
    <cellStyle name="Comma 2 4 2 2 2 2" xfId="4308"/>
    <cellStyle name="Comma 2 4 2 2 2 2 2" xfId="4309"/>
    <cellStyle name="Comma 2 4 2 2 2 2 2 2" xfId="4310"/>
    <cellStyle name="Comma 2 4 2 2 2 2 2 3" xfId="4311"/>
    <cellStyle name="Comma 2 4 2 2 2 2 2 4" xfId="4312"/>
    <cellStyle name="Comma 2 4 2 2 2 2 3" xfId="4313"/>
    <cellStyle name="Comma 2 4 2 2 2 2 4" xfId="4314"/>
    <cellStyle name="Comma 2 4 2 2 2 2 5" xfId="4315"/>
    <cellStyle name="Comma 2 4 2 2 2 3" xfId="4316"/>
    <cellStyle name="Comma 2 4 2 2 2 3 2" xfId="4317"/>
    <cellStyle name="Comma 2 4 2 2 2 3 3" xfId="4318"/>
    <cellStyle name="Comma 2 4 2 2 2 3 4" xfId="4319"/>
    <cellStyle name="Comma 2 4 2 2 2 4" xfId="4320"/>
    <cellStyle name="Comma 2 4 2 2 2 5" xfId="4321"/>
    <cellStyle name="Comma 2 4 2 2 2 6" xfId="4322"/>
    <cellStyle name="Comma 2 4 2 2 3" xfId="4323"/>
    <cellStyle name="Comma 2 4 2 2 3 2" xfId="4324"/>
    <cellStyle name="Comma 2 4 2 2 3 2 2" xfId="4325"/>
    <cellStyle name="Comma 2 4 2 2 3 2 2 2" xfId="4326"/>
    <cellStyle name="Comma 2 4 2 2 3 2 2 3" xfId="4327"/>
    <cellStyle name="Comma 2 4 2 2 3 2 2 4" xfId="4328"/>
    <cellStyle name="Comma 2 4 2 2 3 2 3" xfId="4329"/>
    <cellStyle name="Comma 2 4 2 2 3 2 4" xfId="4330"/>
    <cellStyle name="Comma 2 4 2 2 3 2 5" xfId="4331"/>
    <cellStyle name="Comma 2 4 2 2 3 3" xfId="4332"/>
    <cellStyle name="Comma 2 4 2 2 3 3 2" xfId="4333"/>
    <cellStyle name="Comma 2 4 2 2 3 3 3" xfId="4334"/>
    <cellStyle name="Comma 2 4 2 2 3 3 4" xfId="4335"/>
    <cellStyle name="Comma 2 4 2 2 3 4" xfId="4336"/>
    <cellStyle name="Comma 2 4 2 2 3 5" xfId="4337"/>
    <cellStyle name="Comma 2 4 2 2 3 6" xfId="4338"/>
    <cellStyle name="Comma 2 4 2 2 4" xfId="4339"/>
    <cellStyle name="Comma 2 4 2 2 5" xfId="4340"/>
    <cellStyle name="Comma 2 4 2 2 5 2" xfId="4341"/>
    <cellStyle name="Comma 2 4 2 2 5 2 2" xfId="4342"/>
    <cellStyle name="Comma 2 4 2 2 5 2 3" xfId="4343"/>
    <cellStyle name="Comma 2 4 2 2 5 2 4" xfId="4344"/>
    <cellStyle name="Comma 2 4 2 2 5 3" xfId="4345"/>
    <cellStyle name="Comma 2 4 2 2 5 4" xfId="4346"/>
    <cellStyle name="Comma 2 4 2 2 5 5" xfId="4347"/>
    <cellStyle name="Comma 2 4 2 2 6" xfId="4348"/>
    <cellStyle name="Comma 2 4 2 2 6 2" xfId="4349"/>
    <cellStyle name="Comma 2 4 2 2 6 3" xfId="4350"/>
    <cellStyle name="Comma 2 4 2 2 6 4" xfId="4351"/>
    <cellStyle name="Comma 2 4 2 2 7" xfId="4352"/>
    <cellStyle name="Comma 2 4 2 2 8" xfId="4353"/>
    <cellStyle name="Comma 2 4 2 2 9" xfId="4354"/>
    <cellStyle name="Comma 2 4 2 3" xfId="4355"/>
    <cellStyle name="Comma 2 4 2 3 2" xfId="4356"/>
    <cellStyle name="Comma 2 4 2 3 2 2" xfId="4357"/>
    <cellStyle name="Comma 2 4 2 3 2 2 2" xfId="4358"/>
    <cellStyle name="Comma 2 4 2 3 2 2 3" xfId="4359"/>
    <cellStyle name="Comma 2 4 2 3 2 2 4" xfId="4360"/>
    <cellStyle name="Comma 2 4 2 3 2 3" xfId="4361"/>
    <cellStyle name="Comma 2 4 2 3 2 4" xfId="4362"/>
    <cellStyle name="Comma 2 4 2 3 2 5" xfId="4363"/>
    <cellStyle name="Comma 2 4 2 3 3" xfId="4364"/>
    <cellStyle name="Comma 2 4 2 3 3 2" xfId="4365"/>
    <cellStyle name="Comma 2 4 2 3 3 3" xfId="4366"/>
    <cellStyle name="Comma 2 4 2 3 3 4" xfId="4367"/>
    <cellStyle name="Comma 2 4 2 3 4" xfId="4368"/>
    <cellStyle name="Comma 2 4 2 3 5" xfId="4369"/>
    <cellStyle name="Comma 2 4 2 3 6" xfId="4370"/>
    <cellStyle name="Comma 2 4 2 4" xfId="4371"/>
    <cellStyle name="Comma 2 4 2 4 2" xfId="4372"/>
    <cellStyle name="Comma 2 4 2 4 2 2" xfId="4373"/>
    <cellStyle name="Comma 2 4 2 4 2 2 2" xfId="4374"/>
    <cellStyle name="Comma 2 4 2 4 2 2 3" xfId="4375"/>
    <cellStyle name="Comma 2 4 2 4 2 2 4" xfId="4376"/>
    <cellStyle name="Comma 2 4 2 4 2 3" xfId="4377"/>
    <cellStyle name="Comma 2 4 2 4 2 4" xfId="4378"/>
    <cellStyle name="Comma 2 4 2 4 2 5" xfId="4379"/>
    <cellStyle name="Comma 2 4 2 4 3" xfId="4380"/>
    <cellStyle name="Comma 2 4 2 4 3 2" xfId="4381"/>
    <cellStyle name="Comma 2 4 2 4 3 3" xfId="4382"/>
    <cellStyle name="Comma 2 4 2 4 3 4" xfId="4383"/>
    <cellStyle name="Comma 2 4 2 4 4" xfId="4384"/>
    <cellStyle name="Comma 2 4 2 4 5" xfId="4385"/>
    <cellStyle name="Comma 2 4 2 4 6" xfId="4386"/>
    <cellStyle name="Comma 2 4 2 5" xfId="4387"/>
    <cellStyle name="Comma 2 4 2 6" xfId="4388"/>
    <cellStyle name="Comma 2 4 2 6 2" xfId="4389"/>
    <cellStyle name="Comma 2 4 2 6 2 2" xfId="4390"/>
    <cellStyle name="Comma 2 4 2 6 2 3" xfId="4391"/>
    <cellStyle name="Comma 2 4 2 6 2 4" xfId="4392"/>
    <cellStyle name="Comma 2 4 2 6 3" xfId="4393"/>
    <cellStyle name="Comma 2 4 2 6 4" xfId="4394"/>
    <cellStyle name="Comma 2 4 2 6 5" xfId="4395"/>
    <cellStyle name="Comma 2 4 2 7" xfId="4396"/>
    <cellStyle name="Comma 2 4 2 7 2" xfId="4397"/>
    <cellStyle name="Comma 2 4 2 7 3" xfId="4398"/>
    <cellStyle name="Comma 2 4 2 7 4" xfId="4399"/>
    <cellStyle name="Comma 2 4 2 8" xfId="4400"/>
    <cellStyle name="Comma 2 4 2 9" xfId="4401"/>
    <cellStyle name="Comma 2 4 3" xfId="4402"/>
    <cellStyle name="Comma 2 4 3 2" xfId="4403"/>
    <cellStyle name="Comma 2 4 3 2 2" xfId="4404"/>
    <cellStyle name="Comma 2 4 3 2 2 2" xfId="4405"/>
    <cellStyle name="Comma 2 4 3 2 2 2 2" xfId="4406"/>
    <cellStyle name="Comma 2 4 3 2 2 2 2 2" xfId="4407"/>
    <cellStyle name="Comma 2 4 3 2 2 2 2 3" xfId="4408"/>
    <cellStyle name="Comma 2 4 3 2 2 2 2 4" xfId="4409"/>
    <cellStyle name="Comma 2 4 3 2 2 2 3" xfId="4410"/>
    <cellStyle name="Comma 2 4 3 2 2 2 4" xfId="4411"/>
    <cellStyle name="Comma 2 4 3 2 2 2 5" xfId="4412"/>
    <cellStyle name="Comma 2 4 3 2 2 3" xfId="4413"/>
    <cellStyle name="Comma 2 4 3 2 2 3 2" xfId="4414"/>
    <cellStyle name="Comma 2 4 3 2 2 3 3" xfId="4415"/>
    <cellStyle name="Comma 2 4 3 2 2 3 4" xfId="4416"/>
    <cellStyle name="Comma 2 4 3 2 2 4" xfId="4417"/>
    <cellStyle name="Comma 2 4 3 2 2 5" xfId="4418"/>
    <cellStyle name="Comma 2 4 3 2 2 6" xfId="4419"/>
    <cellStyle name="Comma 2 4 3 2 3" xfId="4420"/>
    <cellStyle name="Comma 2 4 3 2 3 2" xfId="4421"/>
    <cellStyle name="Comma 2 4 3 2 3 2 2" xfId="4422"/>
    <cellStyle name="Comma 2 4 3 2 3 2 2 2" xfId="4423"/>
    <cellStyle name="Comma 2 4 3 2 3 2 2 3" xfId="4424"/>
    <cellStyle name="Comma 2 4 3 2 3 2 2 4" xfId="4425"/>
    <cellStyle name="Comma 2 4 3 2 3 2 3" xfId="4426"/>
    <cellStyle name="Comma 2 4 3 2 3 2 4" xfId="4427"/>
    <cellStyle name="Comma 2 4 3 2 3 2 5" xfId="4428"/>
    <cellStyle name="Comma 2 4 3 2 3 3" xfId="4429"/>
    <cellStyle name="Comma 2 4 3 2 3 3 2" xfId="4430"/>
    <cellStyle name="Comma 2 4 3 2 3 3 3" xfId="4431"/>
    <cellStyle name="Comma 2 4 3 2 3 3 4" xfId="4432"/>
    <cellStyle name="Comma 2 4 3 2 3 4" xfId="4433"/>
    <cellStyle name="Comma 2 4 3 2 3 5" xfId="4434"/>
    <cellStyle name="Comma 2 4 3 2 3 6" xfId="4435"/>
    <cellStyle name="Comma 2 4 3 2 4" xfId="4436"/>
    <cellStyle name="Comma 2 4 3 2 4 2" xfId="4437"/>
    <cellStyle name="Comma 2 4 3 2 4 2 2" xfId="4438"/>
    <cellStyle name="Comma 2 4 3 2 4 2 3" xfId="4439"/>
    <cellStyle name="Comma 2 4 3 2 4 2 4" xfId="4440"/>
    <cellStyle name="Comma 2 4 3 2 4 3" xfId="4441"/>
    <cellStyle name="Comma 2 4 3 2 4 4" xfId="4442"/>
    <cellStyle name="Comma 2 4 3 2 4 5" xfId="4443"/>
    <cellStyle name="Comma 2 4 3 2 5" xfId="4444"/>
    <cellStyle name="Comma 2 4 3 2 5 2" xfId="4445"/>
    <cellStyle name="Comma 2 4 3 2 5 3" xfId="4446"/>
    <cellStyle name="Comma 2 4 3 2 5 4" xfId="4447"/>
    <cellStyle name="Comma 2 4 3 2 6" xfId="4448"/>
    <cellStyle name="Comma 2 4 3 2 7" xfId="4449"/>
    <cellStyle name="Comma 2 4 3 2 8" xfId="4450"/>
    <cellStyle name="Comma 2 4 3 3" xfId="4451"/>
    <cellStyle name="Comma 2 4 3 3 2" xfId="4452"/>
    <cellStyle name="Comma 2 4 3 3 2 2" xfId="4453"/>
    <cellStyle name="Comma 2 4 3 3 2 2 2" xfId="4454"/>
    <cellStyle name="Comma 2 4 3 3 2 2 3" xfId="4455"/>
    <cellStyle name="Comma 2 4 3 3 2 2 4" xfId="4456"/>
    <cellStyle name="Comma 2 4 3 3 2 3" xfId="4457"/>
    <cellStyle name="Comma 2 4 3 3 2 4" xfId="4458"/>
    <cellStyle name="Comma 2 4 3 3 2 5" xfId="4459"/>
    <cellStyle name="Comma 2 4 3 3 3" xfId="4460"/>
    <cellStyle name="Comma 2 4 3 3 3 2" xfId="4461"/>
    <cellStyle name="Comma 2 4 3 3 3 3" xfId="4462"/>
    <cellStyle name="Comma 2 4 3 3 3 4" xfId="4463"/>
    <cellStyle name="Comma 2 4 3 3 4" xfId="4464"/>
    <cellStyle name="Comma 2 4 3 3 5" xfId="4465"/>
    <cellStyle name="Comma 2 4 3 3 6" xfId="4466"/>
    <cellStyle name="Comma 2 4 3 4" xfId="4467"/>
    <cellStyle name="Comma 2 4 3 4 2" xfId="4468"/>
    <cellStyle name="Comma 2 4 3 4 2 2" xfId="4469"/>
    <cellStyle name="Comma 2 4 3 4 2 2 2" xfId="4470"/>
    <cellStyle name="Comma 2 4 3 4 2 2 3" xfId="4471"/>
    <cellStyle name="Comma 2 4 3 4 2 2 4" xfId="4472"/>
    <cellStyle name="Comma 2 4 3 4 2 3" xfId="4473"/>
    <cellStyle name="Comma 2 4 3 4 2 4" xfId="4474"/>
    <cellStyle name="Comma 2 4 3 4 2 5" xfId="4475"/>
    <cellStyle name="Comma 2 4 3 4 3" xfId="4476"/>
    <cellStyle name="Comma 2 4 3 4 3 2" xfId="4477"/>
    <cellStyle name="Comma 2 4 3 4 3 3" xfId="4478"/>
    <cellStyle name="Comma 2 4 3 4 3 4" xfId="4479"/>
    <cellStyle name="Comma 2 4 3 4 4" xfId="4480"/>
    <cellStyle name="Comma 2 4 3 4 5" xfId="4481"/>
    <cellStyle name="Comma 2 4 3 4 6" xfId="4482"/>
    <cellStyle name="Comma 2 4 3 5" xfId="4483"/>
    <cellStyle name="Comma 2 4 3 5 2" xfId="4484"/>
    <cellStyle name="Comma 2 4 3 5 2 2" xfId="4485"/>
    <cellStyle name="Comma 2 4 3 5 2 3" xfId="4486"/>
    <cellStyle name="Comma 2 4 3 5 2 4" xfId="4487"/>
    <cellStyle name="Comma 2 4 3 5 3" xfId="4488"/>
    <cellStyle name="Comma 2 4 3 5 4" xfId="4489"/>
    <cellStyle name="Comma 2 4 3 5 5" xfId="4490"/>
    <cellStyle name="Comma 2 4 3 6" xfId="4491"/>
    <cellStyle name="Comma 2 4 3 6 2" xfId="4492"/>
    <cellStyle name="Comma 2 4 3 6 3" xfId="4493"/>
    <cellStyle name="Comma 2 4 3 6 4" xfId="4494"/>
    <cellStyle name="Comma 2 4 3 7" xfId="4495"/>
    <cellStyle name="Comma 2 4 3 8" xfId="4496"/>
    <cellStyle name="Comma 2 4 3 9" xfId="4497"/>
    <cellStyle name="Comma 2 4 4" xfId="4498"/>
    <cellStyle name="Comma 2 4 5" xfId="4499"/>
    <cellStyle name="Comma 2 4 5 2" xfId="4500"/>
    <cellStyle name="Comma 2 4 5 2 2" xfId="4501"/>
    <cellStyle name="Comma 2 4 5 2 2 2" xfId="4502"/>
    <cellStyle name="Comma 2 4 5 2 2 2 2" xfId="4503"/>
    <cellStyle name="Comma 2 4 5 2 2 2 2 2" xfId="4504"/>
    <cellStyle name="Comma 2 4 5 2 2 2 2 3" xfId="4505"/>
    <cellStyle name="Comma 2 4 5 2 2 2 2 4" xfId="4506"/>
    <cellStyle name="Comma 2 4 5 2 2 2 3" xfId="4507"/>
    <cellStyle name="Comma 2 4 5 2 2 2 4" xfId="4508"/>
    <cellStyle name="Comma 2 4 5 2 2 2 5" xfId="4509"/>
    <cellStyle name="Comma 2 4 5 2 2 3" xfId="4510"/>
    <cellStyle name="Comma 2 4 5 2 2 3 2" xfId="4511"/>
    <cellStyle name="Comma 2 4 5 2 2 3 3" xfId="4512"/>
    <cellStyle name="Comma 2 4 5 2 2 3 4" xfId="4513"/>
    <cellStyle name="Comma 2 4 5 2 2 4" xfId="4514"/>
    <cellStyle name="Comma 2 4 5 2 2 5" xfId="4515"/>
    <cellStyle name="Comma 2 4 5 2 2 6" xfId="4516"/>
    <cellStyle name="Comma 2 4 5 2 3" xfId="4517"/>
    <cellStyle name="Comma 2 4 5 2 3 2" xfId="4518"/>
    <cellStyle name="Comma 2 4 5 2 3 2 2" xfId="4519"/>
    <cellStyle name="Comma 2 4 5 2 3 2 2 2" xfId="4520"/>
    <cellStyle name="Comma 2 4 5 2 3 2 2 3" xfId="4521"/>
    <cellStyle name="Comma 2 4 5 2 3 2 2 4" xfId="4522"/>
    <cellStyle name="Comma 2 4 5 2 3 2 3" xfId="4523"/>
    <cellStyle name="Comma 2 4 5 2 3 2 4" xfId="4524"/>
    <cellStyle name="Comma 2 4 5 2 3 2 5" xfId="4525"/>
    <cellStyle name="Comma 2 4 5 2 3 3" xfId="4526"/>
    <cellStyle name="Comma 2 4 5 2 3 3 2" xfId="4527"/>
    <cellStyle name="Comma 2 4 5 2 3 3 3" xfId="4528"/>
    <cellStyle name="Comma 2 4 5 2 3 3 4" xfId="4529"/>
    <cellStyle name="Comma 2 4 5 2 3 4" xfId="4530"/>
    <cellStyle name="Comma 2 4 5 2 3 5" xfId="4531"/>
    <cellStyle name="Comma 2 4 5 2 3 6" xfId="4532"/>
    <cellStyle name="Comma 2 4 5 2 4" xfId="4533"/>
    <cellStyle name="Comma 2 4 5 2 4 2" xfId="4534"/>
    <cellStyle name="Comma 2 4 5 2 4 2 2" xfId="4535"/>
    <cellStyle name="Comma 2 4 5 2 4 2 3" xfId="4536"/>
    <cellStyle name="Comma 2 4 5 2 4 2 4" xfId="4537"/>
    <cellStyle name="Comma 2 4 5 2 4 3" xfId="4538"/>
    <cellStyle name="Comma 2 4 5 2 4 4" xfId="4539"/>
    <cellStyle name="Comma 2 4 5 2 4 5" xfId="4540"/>
    <cellStyle name="Comma 2 4 5 2 5" xfId="4541"/>
    <cellStyle name="Comma 2 4 5 2 5 2" xfId="4542"/>
    <cellStyle name="Comma 2 4 5 2 5 3" xfId="4543"/>
    <cellStyle name="Comma 2 4 5 2 5 4" xfId="4544"/>
    <cellStyle name="Comma 2 4 5 2 6" xfId="4545"/>
    <cellStyle name="Comma 2 4 5 2 7" xfId="4546"/>
    <cellStyle name="Comma 2 4 5 2 8" xfId="4547"/>
    <cellStyle name="Comma 2 4 5 3" xfId="4548"/>
    <cellStyle name="Comma 2 4 5 3 2" xfId="4549"/>
    <cellStyle name="Comma 2 4 5 3 2 2" xfId="4550"/>
    <cellStyle name="Comma 2 4 5 3 2 2 2" xfId="4551"/>
    <cellStyle name="Comma 2 4 5 3 2 2 3" xfId="4552"/>
    <cellStyle name="Comma 2 4 5 3 2 2 4" xfId="4553"/>
    <cellStyle name="Comma 2 4 5 3 2 3" xfId="4554"/>
    <cellStyle name="Comma 2 4 5 3 2 4" xfId="4555"/>
    <cellStyle name="Comma 2 4 5 3 2 5" xfId="4556"/>
    <cellStyle name="Comma 2 4 5 3 3" xfId="4557"/>
    <cellStyle name="Comma 2 4 5 3 3 2" xfId="4558"/>
    <cellStyle name="Comma 2 4 5 3 3 3" xfId="4559"/>
    <cellStyle name="Comma 2 4 5 3 3 4" xfId="4560"/>
    <cellStyle name="Comma 2 4 5 3 4" xfId="4561"/>
    <cellStyle name="Comma 2 4 5 3 5" xfId="4562"/>
    <cellStyle name="Comma 2 4 5 3 6" xfId="4563"/>
    <cellStyle name="Comma 2 4 5 4" xfId="4564"/>
    <cellStyle name="Comma 2 4 5 4 2" xfId="4565"/>
    <cellStyle name="Comma 2 4 5 4 2 2" xfId="4566"/>
    <cellStyle name="Comma 2 4 5 4 2 2 2" xfId="4567"/>
    <cellStyle name="Comma 2 4 5 4 2 2 3" xfId="4568"/>
    <cellStyle name="Comma 2 4 5 4 2 2 4" xfId="4569"/>
    <cellStyle name="Comma 2 4 5 4 2 3" xfId="4570"/>
    <cellStyle name="Comma 2 4 5 4 2 4" xfId="4571"/>
    <cellStyle name="Comma 2 4 5 4 2 5" xfId="4572"/>
    <cellStyle name="Comma 2 4 5 4 3" xfId="4573"/>
    <cellStyle name="Comma 2 4 5 4 3 2" xfId="4574"/>
    <cellStyle name="Comma 2 4 5 4 3 3" xfId="4575"/>
    <cellStyle name="Comma 2 4 5 4 3 4" xfId="4576"/>
    <cellStyle name="Comma 2 4 5 4 4" xfId="4577"/>
    <cellStyle name="Comma 2 4 5 4 5" xfId="4578"/>
    <cellStyle name="Comma 2 4 5 4 6" xfId="4579"/>
    <cellStyle name="Comma 2 4 5 5" xfId="4580"/>
    <cellStyle name="Comma 2 4 5 5 2" xfId="4581"/>
    <cellStyle name="Comma 2 4 5 5 2 2" xfId="4582"/>
    <cellStyle name="Comma 2 4 5 5 2 3" xfId="4583"/>
    <cellStyle name="Comma 2 4 5 5 2 4" xfId="4584"/>
    <cellStyle name="Comma 2 4 5 5 3" xfId="4585"/>
    <cellStyle name="Comma 2 4 5 5 4" xfId="4586"/>
    <cellStyle name="Comma 2 4 5 5 5" xfId="4587"/>
    <cellStyle name="Comma 2 4 5 6" xfId="4588"/>
    <cellStyle name="Comma 2 4 5 6 2" xfId="4589"/>
    <cellStyle name="Comma 2 4 5 6 3" xfId="4590"/>
    <cellStyle name="Comma 2 4 5 6 4" xfId="4591"/>
    <cellStyle name="Comma 2 4 5 7" xfId="4592"/>
    <cellStyle name="Comma 2 4 5 8" xfId="4593"/>
    <cellStyle name="Comma 2 4 5 9" xfId="4594"/>
    <cellStyle name="Comma 2 4 6" xfId="4595"/>
    <cellStyle name="Comma 2 4 6 2" xfId="4596"/>
    <cellStyle name="Comma 2 4 6 2 2" xfId="4597"/>
    <cellStyle name="Comma 2 4 6 2 2 2" xfId="4598"/>
    <cellStyle name="Comma 2 4 6 2 2 2 2" xfId="4599"/>
    <cellStyle name="Comma 2 4 6 2 2 2 3" xfId="4600"/>
    <cellStyle name="Comma 2 4 6 2 2 2 4" xfId="4601"/>
    <cellStyle name="Comma 2 4 6 2 2 3" xfId="4602"/>
    <cellStyle name="Comma 2 4 6 2 2 4" xfId="4603"/>
    <cellStyle name="Comma 2 4 6 2 2 5" xfId="4604"/>
    <cellStyle name="Comma 2 4 6 2 3" xfId="4605"/>
    <cellStyle name="Comma 2 4 6 2 3 2" xfId="4606"/>
    <cellStyle name="Comma 2 4 6 2 3 3" xfId="4607"/>
    <cellStyle name="Comma 2 4 6 2 3 4" xfId="4608"/>
    <cellStyle name="Comma 2 4 6 2 4" xfId="4609"/>
    <cellStyle name="Comma 2 4 6 2 5" xfId="4610"/>
    <cellStyle name="Comma 2 4 6 2 6" xfId="4611"/>
    <cellStyle name="Comma 2 4 6 3" xfId="4612"/>
    <cellStyle name="Comma 2 4 6 3 2" xfId="4613"/>
    <cellStyle name="Comma 2 4 6 3 2 2" xfId="4614"/>
    <cellStyle name="Comma 2 4 6 3 2 2 2" xfId="4615"/>
    <cellStyle name="Comma 2 4 6 3 2 2 3" xfId="4616"/>
    <cellStyle name="Comma 2 4 6 3 2 2 4" xfId="4617"/>
    <cellStyle name="Comma 2 4 6 3 2 3" xfId="4618"/>
    <cellStyle name="Comma 2 4 6 3 2 4" xfId="4619"/>
    <cellStyle name="Comma 2 4 6 3 2 5" xfId="4620"/>
    <cellStyle name="Comma 2 4 6 3 3" xfId="4621"/>
    <cellStyle name="Comma 2 4 6 3 3 2" xfId="4622"/>
    <cellStyle name="Comma 2 4 6 3 3 3" xfId="4623"/>
    <cellStyle name="Comma 2 4 6 3 3 4" xfId="4624"/>
    <cellStyle name="Comma 2 4 6 3 4" xfId="4625"/>
    <cellStyle name="Comma 2 4 6 3 5" xfId="4626"/>
    <cellStyle name="Comma 2 4 6 3 6" xfId="4627"/>
    <cellStyle name="Comma 2 4 6 4" xfId="4628"/>
    <cellStyle name="Comma 2 4 6 4 2" xfId="4629"/>
    <cellStyle name="Comma 2 4 6 4 2 2" xfId="4630"/>
    <cellStyle name="Comma 2 4 6 4 2 3" xfId="4631"/>
    <cellStyle name="Comma 2 4 6 4 2 4" xfId="4632"/>
    <cellStyle name="Comma 2 4 6 4 3" xfId="4633"/>
    <cellStyle name="Comma 2 4 6 4 4" xfId="4634"/>
    <cellStyle name="Comma 2 4 6 4 5" xfId="4635"/>
    <cellStyle name="Comma 2 4 6 5" xfId="4636"/>
    <cellStyle name="Comma 2 4 6 5 2" xfId="4637"/>
    <cellStyle name="Comma 2 4 6 5 3" xfId="4638"/>
    <cellStyle name="Comma 2 4 6 5 4" xfId="4639"/>
    <cellStyle name="Comma 2 4 6 6" xfId="4640"/>
    <cellStyle name="Comma 2 4 6 7" xfId="4641"/>
    <cellStyle name="Comma 2 4 6 8" xfId="4642"/>
    <cellStyle name="Comma 2 4 7" xfId="4643"/>
    <cellStyle name="Comma 2 4 7 2" xfId="4644"/>
    <cellStyle name="Comma 2 4 7 2 2" xfId="4645"/>
    <cellStyle name="Comma 2 4 7 2 2 2" xfId="4646"/>
    <cellStyle name="Comma 2 4 7 2 2 2 2" xfId="4647"/>
    <cellStyle name="Comma 2 4 7 2 2 2 3" xfId="4648"/>
    <cellStyle name="Comma 2 4 7 2 2 2 4" xfId="4649"/>
    <cellStyle name="Comma 2 4 7 2 2 3" xfId="4650"/>
    <cellStyle name="Comma 2 4 7 2 2 4" xfId="4651"/>
    <cellStyle name="Comma 2 4 7 2 2 5" xfId="4652"/>
    <cellStyle name="Comma 2 4 7 2 3" xfId="4653"/>
    <cellStyle name="Comma 2 4 7 2 3 2" xfId="4654"/>
    <cellStyle name="Comma 2 4 7 2 3 3" xfId="4655"/>
    <cellStyle name="Comma 2 4 7 2 3 4" xfId="4656"/>
    <cellStyle name="Comma 2 4 7 2 4" xfId="4657"/>
    <cellStyle name="Comma 2 4 7 2 5" xfId="4658"/>
    <cellStyle name="Comma 2 4 7 2 6" xfId="4659"/>
    <cellStyle name="Comma 2 4 7 3" xfId="4660"/>
    <cellStyle name="Comma 2 4 7 3 2" xfId="4661"/>
    <cellStyle name="Comma 2 4 7 3 2 2" xfId="4662"/>
    <cellStyle name="Comma 2 4 7 3 2 2 2" xfId="4663"/>
    <cellStyle name="Comma 2 4 7 3 2 2 3" xfId="4664"/>
    <cellStyle name="Comma 2 4 7 3 2 2 4" xfId="4665"/>
    <cellStyle name="Comma 2 4 7 3 2 3" xfId="4666"/>
    <cellStyle name="Comma 2 4 7 3 2 4" xfId="4667"/>
    <cellStyle name="Comma 2 4 7 3 2 5" xfId="4668"/>
    <cellStyle name="Comma 2 4 7 3 3" xfId="4669"/>
    <cellStyle name="Comma 2 4 7 3 3 2" xfId="4670"/>
    <cellStyle name="Comma 2 4 7 3 3 3" xfId="4671"/>
    <cellStyle name="Comma 2 4 7 3 3 4" xfId="4672"/>
    <cellStyle name="Comma 2 4 7 3 4" xfId="4673"/>
    <cellStyle name="Comma 2 4 7 3 5" xfId="4674"/>
    <cellStyle name="Comma 2 4 7 3 6" xfId="4675"/>
    <cellStyle name="Comma 2 4 7 4" xfId="4676"/>
    <cellStyle name="Comma 2 4 7 4 2" xfId="4677"/>
    <cellStyle name="Comma 2 4 7 4 2 2" xfId="4678"/>
    <cellStyle name="Comma 2 4 7 4 2 3" xfId="4679"/>
    <cellStyle name="Comma 2 4 7 4 2 4" xfId="4680"/>
    <cellStyle name="Comma 2 4 7 4 3" xfId="4681"/>
    <cellStyle name="Comma 2 4 7 4 4" xfId="4682"/>
    <cellStyle name="Comma 2 4 7 4 5" xfId="4683"/>
    <cellStyle name="Comma 2 4 7 5" xfId="4684"/>
    <cellStyle name="Comma 2 4 7 5 2" xfId="4685"/>
    <cellStyle name="Comma 2 4 7 5 3" xfId="4686"/>
    <cellStyle name="Comma 2 4 7 5 4" xfId="4687"/>
    <cellStyle name="Comma 2 4 7 6" xfId="4688"/>
    <cellStyle name="Comma 2 4 7 7" xfId="4689"/>
    <cellStyle name="Comma 2 4 7 8" xfId="4690"/>
    <cellStyle name="Comma 2 4 8" xfId="4691"/>
    <cellStyle name="Comma 2 4 8 2" xfId="4692"/>
    <cellStyle name="Comma 2 4 8 2 2" xfId="4693"/>
    <cellStyle name="Comma 2 4 8 2 2 2" xfId="4694"/>
    <cellStyle name="Comma 2 4 8 2 2 3" xfId="4695"/>
    <cellStyle name="Comma 2 4 8 2 2 4" xfId="4696"/>
    <cellStyle name="Comma 2 4 8 2 3" xfId="4697"/>
    <cellStyle name="Comma 2 4 8 2 4" xfId="4698"/>
    <cellStyle name="Comma 2 4 8 2 5" xfId="4699"/>
    <cellStyle name="Comma 2 4 8 3" xfId="4700"/>
    <cellStyle name="Comma 2 4 8 3 2" xfId="4701"/>
    <cellStyle name="Comma 2 4 8 3 3" xfId="4702"/>
    <cellStyle name="Comma 2 4 8 3 4" xfId="4703"/>
    <cellStyle name="Comma 2 4 8 4" xfId="4704"/>
    <cellStyle name="Comma 2 4 8 5" xfId="4705"/>
    <cellStyle name="Comma 2 4 8 6" xfId="4706"/>
    <cellStyle name="Comma 2 4 9" xfId="4707"/>
    <cellStyle name="Comma 2 4 9 2" xfId="4708"/>
    <cellStyle name="Comma 2 4 9 2 2" xfId="4709"/>
    <cellStyle name="Comma 2 4 9 2 2 2" xfId="4710"/>
    <cellStyle name="Comma 2 4 9 2 2 3" xfId="4711"/>
    <cellStyle name="Comma 2 4 9 2 2 4" xfId="4712"/>
    <cellStyle name="Comma 2 4 9 2 3" xfId="4713"/>
    <cellStyle name="Comma 2 4 9 2 4" xfId="4714"/>
    <cellStyle name="Comma 2 4 9 2 5" xfId="4715"/>
    <cellStyle name="Comma 2 4 9 3" xfId="4716"/>
    <cellStyle name="Comma 2 4 9 3 2" xfId="4717"/>
    <cellStyle name="Comma 2 4 9 3 3" xfId="4718"/>
    <cellStyle name="Comma 2 4 9 3 4" xfId="4719"/>
    <cellStyle name="Comma 2 4 9 4" xfId="4720"/>
    <cellStyle name="Comma 2 4 9 5" xfId="4721"/>
    <cellStyle name="Comma 2 4 9 6" xfId="4722"/>
    <cellStyle name="Comma 2 40" xfId="4723"/>
    <cellStyle name="Comma 2 41" xfId="4724"/>
    <cellStyle name="Comma 2 42" xfId="4725"/>
    <cellStyle name="Comma 2 43" xfId="4726"/>
    <cellStyle name="Comma 2 44" xfId="4727"/>
    <cellStyle name="Comma 2 45" xfId="4728"/>
    <cellStyle name="Comma 2 46" xfId="4729"/>
    <cellStyle name="Comma 2 47" xfId="4730"/>
    <cellStyle name="Comma 2 48" xfId="4731"/>
    <cellStyle name="Comma 2 49" xfId="4732"/>
    <cellStyle name="Comma 2 5" xfId="4733"/>
    <cellStyle name="Comma 2 5 10" xfId="4734"/>
    <cellStyle name="Comma 2 5 11" xfId="4735"/>
    <cellStyle name="Comma 2 5 2" xfId="4736"/>
    <cellStyle name="Comma 2 5 2 2" xfId="4737"/>
    <cellStyle name="Comma 2 5 2 3" xfId="4738"/>
    <cellStyle name="Comma 2 5 3" xfId="4739"/>
    <cellStyle name="Comma 2 5 3 2" xfId="4740"/>
    <cellStyle name="Comma 2 5 3 2 2" xfId="4741"/>
    <cellStyle name="Comma 2 5 3 2 2 2" xfId="4742"/>
    <cellStyle name="Comma 2 5 3 2 2 2 2" xfId="4743"/>
    <cellStyle name="Comma 2 5 3 2 2 2 3" xfId="4744"/>
    <cellStyle name="Comma 2 5 3 2 2 2 4" xfId="4745"/>
    <cellStyle name="Comma 2 5 3 2 2 3" xfId="4746"/>
    <cellStyle name="Comma 2 5 3 2 2 4" xfId="4747"/>
    <cellStyle name="Comma 2 5 3 2 2 5" xfId="4748"/>
    <cellStyle name="Comma 2 5 3 2 3" xfId="4749"/>
    <cellStyle name="Comma 2 5 3 2 3 2" xfId="4750"/>
    <cellStyle name="Comma 2 5 3 2 3 3" xfId="4751"/>
    <cellStyle name="Comma 2 5 3 2 3 4" xfId="4752"/>
    <cellStyle name="Comma 2 5 3 2 4" xfId="4753"/>
    <cellStyle name="Comma 2 5 3 2 5" xfId="4754"/>
    <cellStyle name="Comma 2 5 3 2 6" xfId="4755"/>
    <cellStyle name="Comma 2 5 3 3" xfId="4756"/>
    <cellStyle name="Comma 2 5 3 3 2" xfId="4757"/>
    <cellStyle name="Comma 2 5 3 3 2 2" xfId="4758"/>
    <cellStyle name="Comma 2 5 3 3 2 2 2" xfId="4759"/>
    <cellStyle name="Comma 2 5 3 3 2 2 3" xfId="4760"/>
    <cellStyle name="Comma 2 5 3 3 2 2 4" xfId="4761"/>
    <cellStyle name="Comma 2 5 3 3 2 3" xfId="4762"/>
    <cellStyle name="Comma 2 5 3 3 2 4" xfId="4763"/>
    <cellStyle name="Comma 2 5 3 3 2 5" xfId="4764"/>
    <cellStyle name="Comma 2 5 3 3 3" xfId="4765"/>
    <cellStyle name="Comma 2 5 3 3 3 2" xfId="4766"/>
    <cellStyle name="Comma 2 5 3 3 3 3" xfId="4767"/>
    <cellStyle name="Comma 2 5 3 3 3 4" xfId="4768"/>
    <cellStyle name="Comma 2 5 3 3 4" xfId="4769"/>
    <cellStyle name="Comma 2 5 3 3 5" xfId="4770"/>
    <cellStyle name="Comma 2 5 3 3 6" xfId="4771"/>
    <cellStyle name="Comma 2 5 3 4" xfId="4772"/>
    <cellStyle name="Comma 2 5 3 4 2" xfId="4773"/>
    <cellStyle name="Comma 2 5 3 4 2 2" xfId="4774"/>
    <cellStyle name="Comma 2 5 3 4 2 3" xfId="4775"/>
    <cellStyle name="Comma 2 5 3 4 2 4" xfId="4776"/>
    <cellStyle name="Comma 2 5 3 4 3" xfId="4777"/>
    <cellStyle name="Comma 2 5 3 4 4" xfId="4778"/>
    <cellStyle name="Comma 2 5 3 4 5" xfId="4779"/>
    <cellStyle name="Comma 2 5 3 5" xfId="4780"/>
    <cellStyle name="Comma 2 5 3 5 2" xfId="4781"/>
    <cellStyle name="Comma 2 5 3 5 3" xfId="4782"/>
    <cellStyle name="Comma 2 5 3 5 4" xfId="4783"/>
    <cellStyle name="Comma 2 5 3 6" xfId="4784"/>
    <cellStyle name="Comma 2 5 3 7" xfId="4785"/>
    <cellStyle name="Comma 2 5 3 8" xfId="4786"/>
    <cellStyle name="Comma 2 5 4" xfId="4787"/>
    <cellStyle name="Comma 2 5 4 2" xfId="4788"/>
    <cellStyle name="Comma 2 5 4 2 2" xfId="4789"/>
    <cellStyle name="Comma 2 5 4 2 2 2" xfId="4790"/>
    <cellStyle name="Comma 2 5 4 2 2 3" xfId="4791"/>
    <cellStyle name="Comma 2 5 4 2 2 4" xfId="4792"/>
    <cellStyle name="Comma 2 5 4 2 3" xfId="4793"/>
    <cellStyle name="Comma 2 5 4 2 4" xfId="4794"/>
    <cellStyle name="Comma 2 5 4 2 5" xfId="4795"/>
    <cellStyle name="Comma 2 5 4 3" xfId="4796"/>
    <cellStyle name="Comma 2 5 4 3 2" xfId="4797"/>
    <cellStyle name="Comma 2 5 4 3 3" xfId="4798"/>
    <cellStyle name="Comma 2 5 4 3 4" xfId="4799"/>
    <cellStyle name="Comma 2 5 4 4" xfId="4800"/>
    <cellStyle name="Comma 2 5 4 5" xfId="4801"/>
    <cellStyle name="Comma 2 5 4 6" xfId="4802"/>
    <cellStyle name="Comma 2 5 5" xfId="4803"/>
    <cellStyle name="Comma 2 5 5 2" xfId="4804"/>
    <cellStyle name="Comma 2 5 5 2 2" xfId="4805"/>
    <cellStyle name="Comma 2 5 5 2 2 2" xfId="4806"/>
    <cellStyle name="Comma 2 5 5 2 2 3" xfId="4807"/>
    <cellStyle name="Comma 2 5 5 2 2 4" xfId="4808"/>
    <cellStyle name="Comma 2 5 5 2 3" xfId="4809"/>
    <cellStyle name="Comma 2 5 5 2 4" xfId="4810"/>
    <cellStyle name="Comma 2 5 5 2 5" xfId="4811"/>
    <cellStyle name="Comma 2 5 5 3" xfId="4812"/>
    <cellStyle name="Comma 2 5 5 3 2" xfId="4813"/>
    <cellStyle name="Comma 2 5 5 3 3" xfId="4814"/>
    <cellStyle name="Comma 2 5 5 3 4" xfId="4815"/>
    <cellStyle name="Comma 2 5 5 4" xfId="4816"/>
    <cellStyle name="Comma 2 5 5 5" xfId="4817"/>
    <cellStyle name="Comma 2 5 5 6" xfId="4818"/>
    <cellStyle name="Comma 2 5 6" xfId="4819"/>
    <cellStyle name="Comma 2 5 7" xfId="4820"/>
    <cellStyle name="Comma 2 5 7 2" xfId="4821"/>
    <cellStyle name="Comma 2 5 7 2 2" xfId="4822"/>
    <cellStyle name="Comma 2 5 7 2 3" xfId="4823"/>
    <cellStyle name="Comma 2 5 7 2 4" xfId="4824"/>
    <cellStyle name="Comma 2 5 7 3" xfId="4825"/>
    <cellStyle name="Comma 2 5 7 4" xfId="4826"/>
    <cellStyle name="Comma 2 5 7 5" xfId="4827"/>
    <cellStyle name="Comma 2 5 8" xfId="4828"/>
    <cellStyle name="Comma 2 5 8 2" xfId="4829"/>
    <cellStyle name="Comma 2 5 8 3" xfId="4830"/>
    <cellStyle name="Comma 2 5 8 4" xfId="4831"/>
    <cellStyle name="Comma 2 5 9" xfId="4832"/>
    <cellStyle name="Comma 2 50" xfId="4833"/>
    <cellStyle name="Comma 2 51" xfId="4834"/>
    <cellStyle name="Comma 2 52" xfId="4835"/>
    <cellStyle name="Comma 2 53" xfId="4836"/>
    <cellStyle name="Comma 2 54" xfId="4837"/>
    <cellStyle name="Comma 2 55" xfId="4838"/>
    <cellStyle name="Comma 2 56" xfId="4839"/>
    <cellStyle name="Comma 2 57" xfId="4840"/>
    <cellStyle name="Comma 2 58" xfId="4841"/>
    <cellStyle name="Comma 2 59" xfId="4842"/>
    <cellStyle name="Comma 2 6" xfId="4843"/>
    <cellStyle name="Comma 2 6 10" xfId="4844"/>
    <cellStyle name="Comma 2 6 11" xfId="4845"/>
    <cellStyle name="Comma 2 6 2" xfId="4846"/>
    <cellStyle name="Comma 2 6 2 2" xfId="4847"/>
    <cellStyle name="Comma 2 6 2 3" xfId="4848"/>
    <cellStyle name="Comma 2 6 3" xfId="4849"/>
    <cellStyle name="Comma 2 6 3 2" xfId="4850"/>
    <cellStyle name="Comma 2 6 3 2 2" xfId="4851"/>
    <cellStyle name="Comma 2 6 3 2 2 2" xfId="4852"/>
    <cellStyle name="Comma 2 6 3 2 2 2 2" xfId="4853"/>
    <cellStyle name="Comma 2 6 3 2 2 2 3" xfId="4854"/>
    <cellStyle name="Comma 2 6 3 2 2 2 4" xfId="4855"/>
    <cellStyle name="Comma 2 6 3 2 2 3" xfId="4856"/>
    <cellStyle name="Comma 2 6 3 2 2 4" xfId="4857"/>
    <cellStyle name="Comma 2 6 3 2 2 5" xfId="4858"/>
    <cellStyle name="Comma 2 6 3 2 3" xfId="4859"/>
    <cellStyle name="Comma 2 6 3 2 3 2" xfId="4860"/>
    <cellStyle name="Comma 2 6 3 2 3 3" xfId="4861"/>
    <cellStyle name="Comma 2 6 3 2 3 4" xfId="4862"/>
    <cellStyle name="Comma 2 6 3 2 4" xfId="4863"/>
    <cellStyle name="Comma 2 6 3 2 5" xfId="4864"/>
    <cellStyle name="Comma 2 6 3 2 6" xfId="4865"/>
    <cellStyle name="Comma 2 6 3 3" xfId="4866"/>
    <cellStyle name="Comma 2 6 3 3 2" xfId="4867"/>
    <cellStyle name="Comma 2 6 3 3 2 2" xfId="4868"/>
    <cellStyle name="Comma 2 6 3 3 2 2 2" xfId="4869"/>
    <cellStyle name="Comma 2 6 3 3 2 2 3" xfId="4870"/>
    <cellStyle name="Comma 2 6 3 3 2 2 4" xfId="4871"/>
    <cellStyle name="Comma 2 6 3 3 2 3" xfId="4872"/>
    <cellStyle name="Comma 2 6 3 3 2 4" xfId="4873"/>
    <cellStyle name="Comma 2 6 3 3 2 5" xfId="4874"/>
    <cellStyle name="Comma 2 6 3 3 3" xfId="4875"/>
    <cellStyle name="Comma 2 6 3 3 3 2" xfId="4876"/>
    <cellStyle name="Comma 2 6 3 3 3 3" xfId="4877"/>
    <cellStyle name="Comma 2 6 3 3 3 4" xfId="4878"/>
    <cellStyle name="Comma 2 6 3 3 4" xfId="4879"/>
    <cellStyle name="Comma 2 6 3 3 5" xfId="4880"/>
    <cellStyle name="Comma 2 6 3 3 6" xfId="4881"/>
    <cellStyle name="Comma 2 6 3 4" xfId="4882"/>
    <cellStyle name="Comma 2 6 3 4 2" xfId="4883"/>
    <cellStyle name="Comma 2 6 3 4 2 2" xfId="4884"/>
    <cellStyle name="Comma 2 6 3 4 2 3" xfId="4885"/>
    <cellStyle name="Comma 2 6 3 4 2 4" xfId="4886"/>
    <cellStyle name="Comma 2 6 3 4 3" xfId="4887"/>
    <cellStyle name="Comma 2 6 3 4 4" xfId="4888"/>
    <cellStyle name="Comma 2 6 3 4 5" xfId="4889"/>
    <cellStyle name="Comma 2 6 3 5" xfId="4890"/>
    <cellStyle name="Comma 2 6 3 5 2" xfId="4891"/>
    <cellStyle name="Comma 2 6 3 5 3" xfId="4892"/>
    <cellStyle name="Comma 2 6 3 5 4" xfId="4893"/>
    <cellStyle name="Comma 2 6 3 6" xfId="4894"/>
    <cellStyle name="Comma 2 6 3 7" xfId="4895"/>
    <cellStyle name="Comma 2 6 3 8" xfId="4896"/>
    <cellStyle name="Comma 2 6 4" xfId="4897"/>
    <cellStyle name="Comma 2 6 4 2" xfId="4898"/>
    <cellStyle name="Comma 2 6 4 2 2" xfId="4899"/>
    <cellStyle name="Comma 2 6 4 2 2 2" xfId="4900"/>
    <cellStyle name="Comma 2 6 4 2 2 3" xfId="4901"/>
    <cellStyle name="Comma 2 6 4 2 2 4" xfId="4902"/>
    <cellStyle name="Comma 2 6 4 2 3" xfId="4903"/>
    <cellStyle name="Comma 2 6 4 2 4" xfId="4904"/>
    <cellStyle name="Comma 2 6 4 2 5" xfId="4905"/>
    <cellStyle name="Comma 2 6 4 3" xfId="4906"/>
    <cellStyle name="Comma 2 6 4 3 2" xfId="4907"/>
    <cellStyle name="Comma 2 6 4 3 3" xfId="4908"/>
    <cellStyle name="Comma 2 6 4 3 4" xfId="4909"/>
    <cellStyle name="Comma 2 6 4 4" xfId="4910"/>
    <cellStyle name="Comma 2 6 4 5" xfId="4911"/>
    <cellStyle name="Comma 2 6 4 6" xfId="4912"/>
    <cellStyle name="Comma 2 6 5" xfId="4913"/>
    <cellStyle name="Comma 2 6 5 2" xfId="4914"/>
    <cellStyle name="Comma 2 6 5 2 2" xfId="4915"/>
    <cellStyle name="Comma 2 6 5 2 2 2" xfId="4916"/>
    <cellStyle name="Comma 2 6 5 2 2 3" xfId="4917"/>
    <cellStyle name="Comma 2 6 5 2 2 4" xfId="4918"/>
    <cellStyle name="Comma 2 6 5 2 3" xfId="4919"/>
    <cellStyle name="Comma 2 6 5 2 4" xfId="4920"/>
    <cellStyle name="Comma 2 6 5 2 5" xfId="4921"/>
    <cellStyle name="Comma 2 6 5 3" xfId="4922"/>
    <cellStyle name="Comma 2 6 5 3 2" xfId="4923"/>
    <cellStyle name="Comma 2 6 5 3 3" xfId="4924"/>
    <cellStyle name="Comma 2 6 5 3 4" xfId="4925"/>
    <cellStyle name="Comma 2 6 5 4" xfId="4926"/>
    <cellStyle name="Comma 2 6 5 5" xfId="4927"/>
    <cellStyle name="Comma 2 6 5 6" xfId="4928"/>
    <cellStyle name="Comma 2 6 6" xfId="4929"/>
    <cellStyle name="Comma 2 6 7" xfId="4930"/>
    <cellStyle name="Comma 2 6 7 2" xfId="4931"/>
    <cellStyle name="Comma 2 6 7 2 2" xfId="4932"/>
    <cellStyle name="Comma 2 6 7 2 3" xfId="4933"/>
    <cellStyle name="Comma 2 6 7 2 4" xfId="4934"/>
    <cellStyle name="Comma 2 6 7 3" xfId="4935"/>
    <cellStyle name="Comma 2 6 7 4" xfId="4936"/>
    <cellStyle name="Comma 2 6 7 5" xfId="4937"/>
    <cellStyle name="Comma 2 6 8" xfId="4938"/>
    <cellStyle name="Comma 2 6 8 2" xfId="4939"/>
    <cellStyle name="Comma 2 6 8 3" xfId="4940"/>
    <cellStyle name="Comma 2 6 8 4" xfId="4941"/>
    <cellStyle name="Comma 2 6 9" xfId="4942"/>
    <cellStyle name="Comma 2 60" xfId="4943"/>
    <cellStyle name="Comma 2 61" xfId="4944"/>
    <cellStyle name="Comma 2 62" xfId="4945"/>
    <cellStyle name="Comma 2 63" xfId="4946"/>
    <cellStyle name="Comma 2 64" xfId="4947"/>
    <cellStyle name="Comma 2 65" xfId="4948"/>
    <cellStyle name="Comma 2 66" xfId="4949"/>
    <cellStyle name="Comma 2 67" xfId="4950"/>
    <cellStyle name="Comma 2 68" xfId="4951"/>
    <cellStyle name="Comma 2 69" xfId="4952"/>
    <cellStyle name="Comma 2 7" xfId="4953"/>
    <cellStyle name="Comma 2 7 2" xfId="4954"/>
    <cellStyle name="Comma 2 7 2 2" xfId="4955"/>
    <cellStyle name="Comma 2 7 2 2 2" xfId="4956"/>
    <cellStyle name="Comma 2 7 2 2 3" xfId="4957"/>
    <cellStyle name="Comma 2 7 2 2 4" xfId="4958"/>
    <cellStyle name="Comma 2 7 2 3" xfId="4959"/>
    <cellStyle name="Comma 2 7 2 3 2" xfId="4960"/>
    <cellStyle name="Comma 2 7 2 3 3" xfId="4961"/>
    <cellStyle name="Comma 2 7 2 3 4" xfId="4962"/>
    <cellStyle name="Comma 2 7 2 4" xfId="4963"/>
    <cellStyle name="Comma 2 7 2 4 2" xfId="4964"/>
    <cellStyle name="Comma 2 7 2 4 3" xfId="4965"/>
    <cellStyle name="Comma 2 7 2 4 4" xfId="4966"/>
    <cellStyle name="Comma 2 7 2 5" xfId="4967"/>
    <cellStyle name="Comma 2 7 2 6" xfId="4968"/>
    <cellStyle name="Comma 2 7 3" xfId="4969"/>
    <cellStyle name="Comma 2 7 4" xfId="4970"/>
    <cellStyle name="Comma 2 7 5" xfId="4971"/>
    <cellStyle name="Comma 2 7 6" xfId="4972"/>
    <cellStyle name="Comma 2 7 7" xfId="4973"/>
    <cellStyle name="Comma 2 7 7 2" xfId="4974"/>
    <cellStyle name="Comma 2 7 7 3" xfId="4975"/>
    <cellStyle name="Comma 2 7 7 4" xfId="4976"/>
    <cellStyle name="Comma 2 70" xfId="4977"/>
    <cellStyle name="Comma 2 71" xfId="4978"/>
    <cellStyle name="Comma 2 72" xfId="4979"/>
    <cellStyle name="Comma 2 73" xfId="4980"/>
    <cellStyle name="Comma 2 74" xfId="4981"/>
    <cellStyle name="Comma 2 75" xfId="4982"/>
    <cellStyle name="Comma 2 76" xfId="4983"/>
    <cellStyle name="Comma 2 77" xfId="4984"/>
    <cellStyle name="Comma 2 78" xfId="4985"/>
    <cellStyle name="Comma 2 79" xfId="4986"/>
    <cellStyle name="Comma 2 8" xfId="4987"/>
    <cellStyle name="Comma 2 8 2" xfId="4988"/>
    <cellStyle name="Comma 2 8 2 2" xfId="4989"/>
    <cellStyle name="Comma 2 8 2 3" xfId="4990"/>
    <cellStyle name="Comma 2 8 3" xfId="4991"/>
    <cellStyle name="Comma 2 8 3 2" xfId="4992"/>
    <cellStyle name="Comma 2 8 4" xfId="4993"/>
    <cellStyle name="Comma 2 8 5" xfId="4994"/>
    <cellStyle name="Comma 2 8 6" xfId="4995"/>
    <cellStyle name="Comma 2 8 6 2" xfId="4996"/>
    <cellStyle name="Comma 2 8 6 3" xfId="4997"/>
    <cellStyle name="Comma 2 8 6 4" xfId="4998"/>
    <cellStyle name="Comma 2 80" xfId="4999"/>
    <cellStyle name="Comma 2 81" xfId="5000"/>
    <cellStyle name="Comma 2 82" xfId="5001"/>
    <cellStyle name="Comma 2 83" xfId="5002"/>
    <cellStyle name="Comma 2 84" xfId="5003"/>
    <cellStyle name="Comma 2 85" xfId="5004"/>
    <cellStyle name="Comma 2 86" xfId="5005"/>
    <cellStyle name="Comma 2 87" xfId="5006"/>
    <cellStyle name="Comma 2 88" xfId="5007"/>
    <cellStyle name="Comma 2 89" xfId="5008"/>
    <cellStyle name="Comma 2 9" xfId="5009"/>
    <cellStyle name="Comma 2 9 2" xfId="5010"/>
    <cellStyle name="Comma 2 9 2 2" xfId="5011"/>
    <cellStyle name="Comma 2 9 3" xfId="5012"/>
    <cellStyle name="Comma 2 9 4" xfId="5013"/>
    <cellStyle name="Comma 2 9 5" xfId="5014"/>
    <cellStyle name="Comma 2 9 5 2" xfId="5015"/>
    <cellStyle name="Comma 2 9 5 3" xfId="5016"/>
    <cellStyle name="Comma 2 9 5 4" xfId="5017"/>
    <cellStyle name="Comma 2 90" xfId="5018"/>
    <cellStyle name="Comma 2 91" xfId="5019"/>
    <cellStyle name="Comma 2 92" xfId="5020"/>
    <cellStyle name="Comma 2 93" xfId="5021"/>
    <cellStyle name="Comma 2 94" xfId="5022"/>
    <cellStyle name="Comma 2 95" xfId="5023"/>
    <cellStyle name="Comma 2 96" xfId="5024"/>
    <cellStyle name="Comma 2 97" xfId="5025"/>
    <cellStyle name="Comma 2 98" xfId="5026"/>
    <cellStyle name="Comma 2 99" xfId="5027"/>
    <cellStyle name="Comma 20" xfId="5028"/>
    <cellStyle name="Comma 20 10" xfId="5029"/>
    <cellStyle name="Comma 20 11" xfId="5030"/>
    <cellStyle name="Comma 20 12" xfId="5031"/>
    <cellStyle name="Comma 20 2" xfId="5032"/>
    <cellStyle name="Comma 20 2 2" xfId="5033"/>
    <cellStyle name="Comma 20 2 3" xfId="5034"/>
    <cellStyle name="Comma 20 2 4" xfId="5035"/>
    <cellStyle name="Comma 20 2 5" xfId="5036"/>
    <cellStyle name="Comma 20 2 6" xfId="5037"/>
    <cellStyle name="Comma 20 2 7" xfId="5038"/>
    <cellStyle name="Comma 20 3" xfId="5039"/>
    <cellStyle name="Comma 20 3 2" xfId="5040"/>
    <cellStyle name="Comma 20 3 3" xfId="5041"/>
    <cellStyle name="Comma 20 3 4" xfId="5042"/>
    <cellStyle name="Comma 20 3 5" xfId="5043"/>
    <cellStyle name="Comma 20 3 6" xfId="5044"/>
    <cellStyle name="Comma 20 4" xfId="5045"/>
    <cellStyle name="Comma 20 4 2" xfId="5046"/>
    <cellStyle name="Comma 20 4 3" xfId="5047"/>
    <cellStyle name="Comma 20 4 4" xfId="5048"/>
    <cellStyle name="Comma 20 4 5" xfId="5049"/>
    <cellStyle name="Comma 20 4 6" xfId="5050"/>
    <cellStyle name="Comma 20 5" xfId="5051"/>
    <cellStyle name="Comma 20 5 2" xfId="5052"/>
    <cellStyle name="Comma 20 5 3" xfId="5053"/>
    <cellStyle name="Comma 20 5 4" xfId="5054"/>
    <cellStyle name="Comma 20 5 5" xfId="5055"/>
    <cellStyle name="Comma 20 5 6" xfId="5056"/>
    <cellStyle name="Comma 20 6" xfId="5057"/>
    <cellStyle name="Comma 20 7" xfId="5058"/>
    <cellStyle name="Comma 20 8" xfId="5059"/>
    <cellStyle name="Comma 20 9" xfId="5060"/>
    <cellStyle name="Comma 21" xfId="5061"/>
    <cellStyle name="Comma 21 2" xfId="5062"/>
    <cellStyle name="Comma 21 2 2" xfId="5063"/>
    <cellStyle name="Comma 21 3" xfId="5064"/>
    <cellStyle name="Comma 22" xfId="5065"/>
    <cellStyle name="Comma 22 2" xfId="5066"/>
    <cellStyle name="Comma 22 2 2" xfId="5067"/>
    <cellStyle name="Comma 22 3" xfId="5068"/>
    <cellStyle name="Comma 23" xfId="5069"/>
    <cellStyle name="Comma 23 2" xfId="5070"/>
    <cellStyle name="Comma 24" xfId="5071"/>
    <cellStyle name="Comma 24 2" xfId="5072"/>
    <cellStyle name="Comma 25" xfId="5073"/>
    <cellStyle name="Comma 25 2" xfId="5074"/>
    <cellStyle name="Comma 26" xfId="5075"/>
    <cellStyle name="Comma 26 2" xfId="5076"/>
    <cellStyle name="Comma 26 2 2" xfId="5077"/>
    <cellStyle name="Comma 26 3" xfId="5078"/>
    <cellStyle name="Comma 26 4" xfId="5079"/>
    <cellStyle name="Comma 27" xfId="5080"/>
    <cellStyle name="Comma 27 2" xfId="5081"/>
    <cellStyle name="Comma 27 2 2" xfId="5082"/>
    <cellStyle name="Comma 27 3" xfId="5083"/>
    <cellStyle name="Comma 27 4" xfId="5084"/>
    <cellStyle name="Comma 28" xfId="5085"/>
    <cellStyle name="Comma 28 2" xfId="5086"/>
    <cellStyle name="Comma 28 2 2" xfId="5087"/>
    <cellStyle name="Comma 28 3" xfId="5088"/>
    <cellStyle name="Comma 28 4" xfId="5089"/>
    <cellStyle name="Comma 29" xfId="5090"/>
    <cellStyle name="Comma 29 2" xfId="5091"/>
    <cellStyle name="Comma 29 2 2" xfId="5092"/>
    <cellStyle name="Comma 29 3" xfId="5093"/>
    <cellStyle name="Comma 29 4" xfId="5094"/>
    <cellStyle name="Comma 3" xfId="2"/>
    <cellStyle name="Comma 3 10" xfId="5095"/>
    <cellStyle name="Comma 3 10 2" xfId="5096"/>
    <cellStyle name="Comma 3 10 3" xfId="5097"/>
    <cellStyle name="Comma 3 10 4" xfId="5098"/>
    <cellStyle name="Comma 3 11" xfId="5099"/>
    <cellStyle name="Comma 3 11 2" xfId="5100"/>
    <cellStyle name="Comma 3 12" xfId="5101"/>
    <cellStyle name="Comma 3 12 2" xfId="5102"/>
    <cellStyle name="Comma 3 13" xfId="5103"/>
    <cellStyle name="Comma 3 13 2" xfId="5104"/>
    <cellStyle name="Comma 3 14" xfId="5105"/>
    <cellStyle name="Comma 3 14 2" xfId="5106"/>
    <cellStyle name="Comma 3 15" xfId="5107"/>
    <cellStyle name="Comma 3 15 2" xfId="5108"/>
    <cellStyle name="Comma 3 16" xfId="5109"/>
    <cellStyle name="Comma 3 16 2" xfId="5110"/>
    <cellStyle name="Comma 3 17" xfId="5111"/>
    <cellStyle name="Comma 3 17 2" xfId="5112"/>
    <cellStyle name="Comma 3 18" xfId="5113"/>
    <cellStyle name="Comma 3 18 2" xfId="5114"/>
    <cellStyle name="Comma 3 19" xfId="5115"/>
    <cellStyle name="Comma 3 19 2" xfId="5116"/>
    <cellStyle name="Comma 3 2" xfId="5117"/>
    <cellStyle name="Comma 3 2 2" xfId="5118"/>
    <cellStyle name="Comma 3 2 2 2" xfId="5119"/>
    <cellStyle name="Comma 3 2 2 2 2" xfId="5120"/>
    <cellStyle name="Comma 3 2 2 3" xfId="5121"/>
    <cellStyle name="Comma 3 2 2 3 2" xfId="5122"/>
    <cellStyle name="Comma 3 2 3" xfId="5123"/>
    <cellStyle name="Comma 3 2 3 2" xfId="5124"/>
    <cellStyle name="Comma 3 2 4" xfId="5125"/>
    <cellStyle name="Comma 3 2 5" xfId="5126"/>
    <cellStyle name="Comma 3 2 5 2" xfId="5127"/>
    <cellStyle name="Comma 3 2 5 2 2" xfId="5128"/>
    <cellStyle name="Comma 3 2 5 2 2 2" xfId="5129"/>
    <cellStyle name="Comma 3 2 5 2 2 3" xfId="5130"/>
    <cellStyle name="Comma 3 2 5 2 2 4" xfId="5131"/>
    <cellStyle name="Comma 3 2 5 2 3" xfId="5132"/>
    <cellStyle name="Comma 3 2 5 2 4" xfId="5133"/>
    <cellStyle name="Comma 3 2 5 2 5" xfId="5134"/>
    <cellStyle name="Comma 3 2 5 3" xfId="5135"/>
    <cellStyle name="Comma 3 2 5 3 2" xfId="5136"/>
    <cellStyle name="Comma 3 2 5 3 3" xfId="5137"/>
    <cellStyle name="Comma 3 2 5 3 4" xfId="5138"/>
    <cellStyle name="Comma 3 2 5 4" xfId="5139"/>
    <cellStyle name="Comma 3 2 5 5" xfId="5140"/>
    <cellStyle name="Comma 3 2 5 6" xfId="5141"/>
    <cellStyle name="Comma 3 2 6" xfId="5142"/>
    <cellStyle name="Comma 3 20" xfId="5143"/>
    <cellStyle name="Comma 3 20 2" xfId="5144"/>
    <cellStyle name="Comma 3 21" xfId="5145"/>
    <cellStyle name="Comma 3 21 2" xfId="5146"/>
    <cellStyle name="Comma 3 22" xfId="5147"/>
    <cellStyle name="Comma 3 22 2" xfId="5148"/>
    <cellStyle name="Comma 3 23" xfId="5149"/>
    <cellStyle name="Comma 3 23 2" xfId="5150"/>
    <cellStyle name="Comma 3 24" xfId="5151"/>
    <cellStyle name="Comma 3 24 2" xfId="5152"/>
    <cellStyle name="Comma 3 25" xfId="5153"/>
    <cellStyle name="Comma 3 25 2" xfId="5154"/>
    <cellStyle name="Comma 3 26" xfId="5155"/>
    <cellStyle name="Comma 3 26 2" xfId="5156"/>
    <cellStyle name="Comma 3 27" xfId="5157"/>
    <cellStyle name="Comma 3 27 2" xfId="5158"/>
    <cellStyle name="Comma 3 28" xfId="5159"/>
    <cellStyle name="Comma 3 28 2" xfId="5160"/>
    <cellStyle name="Comma 3 29" xfId="5161"/>
    <cellStyle name="Comma 3 29 2" xfId="5162"/>
    <cellStyle name="Comma 3 3" xfId="5163"/>
    <cellStyle name="Comma 3 3 2" xfId="5164"/>
    <cellStyle name="Comma 3 3 3" xfId="5165"/>
    <cellStyle name="Comma 3 3 4" xfId="5166"/>
    <cellStyle name="Comma 3 30" xfId="5167"/>
    <cellStyle name="Comma 3 30 2" xfId="5168"/>
    <cellStyle name="Comma 3 31" xfId="5169"/>
    <cellStyle name="Comma 3 31 2" xfId="5170"/>
    <cellStyle name="Comma 3 32" xfId="5171"/>
    <cellStyle name="Comma 3 32 2" xfId="5172"/>
    <cellStyle name="Comma 3 33" xfId="5173"/>
    <cellStyle name="Comma 3 33 2" xfId="5174"/>
    <cellStyle name="Comma 3 34" xfId="5175"/>
    <cellStyle name="Comma 3 34 2" xfId="5176"/>
    <cellStyle name="Comma 3 35" xfId="5177"/>
    <cellStyle name="Comma 3 35 2" xfId="5178"/>
    <cellStyle name="Comma 3 36" xfId="5179"/>
    <cellStyle name="Comma 3 36 2" xfId="5180"/>
    <cellStyle name="Comma 3 37" xfId="5181"/>
    <cellStyle name="Comma 3 37 2" xfId="5182"/>
    <cellStyle name="Comma 3 38" xfId="5183"/>
    <cellStyle name="Comma 3 38 2" xfId="5184"/>
    <cellStyle name="Comma 3 39" xfId="5185"/>
    <cellStyle name="Comma 3 39 2" xfId="5186"/>
    <cellStyle name="Comma 3 4" xfId="5187"/>
    <cellStyle name="Comma 3 4 2" xfId="5188"/>
    <cellStyle name="Comma 3 4 3" xfId="5189"/>
    <cellStyle name="Comma 3 40" xfId="5190"/>
    <cellStyle name="Comma 3 40 2" xfId="5191"/>
    <cellStyle name="Comma 3 41" xfId="5192"/>
    <cellStyle name="Comma 3 41 2" xfId="5193"/>
    <cellStyle name="Comma 3 42" xfId="5194"/>
    <cellStyle name="Comma 3 42 2" xfId="5195"/>
    <cellStyle name="Comma 3 43" xfId="5196"/>
    <cellStyle name="Comma 3 43 2" xfId="5197"/>
    <cellStyle name="Comma 3 44" xfId="5198"/>
    <cellStyle name="Comma 3 44 2" xfId="5199"/>
    <cellStyle name="Comma 3 45" xfId="5200"/>
    <cellStyle name="Comma 3 45 2" xfId="5201"/>
    <cellStyle name="Comma 3 46" xfId="5202"/>
    <cellStyle name="Comma 3 46 2" xfId="5203"/>
    <cellStyle name="Comma 3 47" xfId="5204"/>
    <cellStyle name="Comma 3 47 2" xfId="5205"/>
    <cellStyle name="Comma 3 48" xfId="5206"/>
    <cellStyle name="Comma 3 48 2" xfId="5207"/>
    <cellStyle name="Comma 3 49" xfId="5208"/>
    <cellStyle name="Comma 3 49 2" xfId="5209"/>
    <cellStyle name="Comma 3 5" xfId="5210"/>
    <cellStyle name="Comma 3 5 2" xfId="5211"/>
    <cellStyle name="Comma 3 5 3" xfId="5212"/>
    <cellStyle name="Comma 3 50" xfId="5213"/>
    <cellStyle name="Comma 3 50 2" xfId="5214"/>
    <cellStyle name="Comma 3 51" xfId="5215"/>
    <cellStyle name="Comma 3 51 2" xfId="5216"/>
    <cellStyle name="Comma 3 51 2 2" xfId="5217"/>
    <cellStyle name="Comma 3 52" xfId="5218"/>
    <cellStyle name="Comma 3 52 2" xfId="5219"/>
    <cellStyle name="Comma 3 52 2 2" xfId="5220"/>
    <cellStyle name="Comma 3 52 2 2 2" xfId="5221"/>
    <cellStyle name="Comma 3 52 2 2 2 2" xfId="5222"/>
    <cellStyle name="Comma 3 52 2 2 2 3" xfId="5223"/>
    <cellStyle name="Comma 3 52 2 2 2 4" xfId="5224"/>
    <cellStyle name="Comma 3 52 2 2 3" xfId="5225"/>
    <cellStyle name="Comma 3 52 2 2 4" xfId="5226"/>
    <cellStyle name="Comma 3 52 2 2 5" xfId="5227"/>
    <cellStyle name="Comma 3 52 2 3" xfId="5228"/>
    <cellStyle name="Comma 3 52 2 4" xfId="5229"/>
    <cellStyle name="Comma 3 52 2 4 2" xfId="5230"/>
    <cellStyle name="Comma 3 52 2 4 3" xfId="5231"/>
    <cellStyle name="Comma 3 52 2 4 4" xfId="5232"/>
    <cellStyle name="Comma 3 52 2 5" xfId="5233"/>
    <cellStyle name="Comma 3 52 2 6" xfId="5234"/>
    <cellStyle name="Comma 3 52 2 7" xfId="5235"/>
    <cellStyle name="Comma 3 53" xfId="5236"/>
    <cellStyle name="Comma 3 53 2" xfId="5237"/>
    <cellStyle name="Comma 3 54" xfId="5238"/>
    <cellStyle name="Comma 3 54 2" xfId="5239"/>
    <cellStyle name="Comma 3 55" xfId="5240"/>
    <cellStyle name="Comma 3 55 2" xfId="5241"/>
    <cellStyle name="Comma 3 56" xfId="5242"/>
    <cellStyle name="Comma 3 56 2" xfId="5243"/>
    <cellStyle name="Comma 3 57" xfId="5244"/>
    <cellStyle name="Comma 3 57 2" xfId="5245"/>
    <cellStyle name="Comma 3 58" xfId="5246"/>
    <cellStyle name="Comma 3 58 2" xfId="5247"/>
    <cellStyle name="Comma 3 59" xfId="5248"/>
    <cellStyle name="Comma 3 59 2" xfId="5249"/>
    <cellStyle name="Comma 3 6" xfId="5250"/>
    <cellStyle name="Comma 3 6 2" xfId="5251"/>
    <cellStyle name="Comma 3 6 3" xfId="5252"/>
    <cellStyle name="Comma 3 60" xfId="5253"/>
    <cellStyle name="Comma 3 60 2" xfId="5254"/>
    <cellStyle name="Comma 3 61" xfId="5255"/>
    <cellStyle name="Comma 3 61 2" xfId="5256"/>
    <cellStyle name="Comma 3 62" xfId="5257"/>
    <cellStyle name="Comma 3 62 2" xfId="5258"/>
    <cellStyle name="Comma 3 63" xfId="5259"/>
    <cellStyle name="Comma 3 63 2" xfId="5260"/>
    <cellStyle name="Comma 3 64" xfId="5261"/>
    <cellStyle name="Comma 3 64 2" xfId="5262"/>
    <cellStyle name="Comma 3 65" xfId="5263"/>
    <cellStyle name="Comma 3 65 2" xfId="5264"/>
    <cellStyle name="Comma 3 66" xfId="5265"/>
    <cellStyle name="Comma 3 66 2" xfId="5266"/>
    <cellStyle name="Comma 3 67" xfId="5267"/>
    <cellStyle name="Comma 3 67 2" xfId="5268"/>
    <cellStyle name="Comma 3 68" xfId="5269"/>
    <cellStyle name="Comma 3 68 2" xfId="5270"/>
    <cellStyle name="Comma 3 69" xfId="5271"/>
    <cellStyle name="Comma 3 69 2" xfId="5272"/>
    <cellStyle name="Comma 3 7" xfId="5273"/>
    <cellStyle name="Comma 3 7 2" xfId="5274"/>
    <cellStyle name="Comma 3 7 3" xfId="5275"/>
    <cellStyle name="Comma 3 7 4" xfId="5276"/>
    <cellStyle name="Comma 3 70" xfId="5277"/>
    <cellStyle name="Comma 3 70 2" xfId="5278"/>
    <cellStyle name="Comma 3 71" xfId="5279"/>
    <cellStyle name="Comma 3 71 2" xfId="5280"/>
    <cellStyle name="Comma 3 72" xfId="5281"/>
    <cellStyle name="Comma 3 72 2" xfId="5282"/>
    <cellStyle name="Comma 3 73" xfId="5283"/>
    <cellStyle name="Comma 3 73 2" xfId="5284"/>
    <cellStyle name="Comma 3 74" xfId="5285"/>
    <cellStyle name="Comma 3 74 2" xfId="5286"/>
    <cellStyle name="Comma 3 75" xfId="5287"/>
    <cellStyle name="Comma 3 75 2" xfId="5288"/>
    <cellStyle name="Comma 3 76" xfId="5289"/>
    <cellStyle name="Comma 3 76 2" xfId="5290"/>
    <cellStyle name="Comma 3 77" xfId="5291"/>
    <cellStyle name="Comma 3 77 2" xfId="5292"/>
    <cellStyle name="Comma 3 78" xfId="5293"/>
    <cellStyle name="Comma 3 78 2" xfId="5294"/>
    <cellStyle name="Comma 3 79" xfId="5295"/>
    <cellStyle name="Comma 3 79 2" xfId="5296"/>
    <cellStyle name="Comma 3 8" xfId="5297"/>
    <cellStyle name="Comma 3 8 2" xfId="5298"/>
    <cellStyle name="Comma 3 8 3" xfId="5299"/>
    <cellStyle name="Comma 3 8 4" xfId="5300"/>
    <cellStyle name="Comma 3 80" xfId="5301"/>
    <cellStyle name="Comma 3 80 2" xfId="5302"/>
    <cellStyle name="Comma 3 81" xfId="5303"/>
    <cellStyle name="Comma 3 81 2" xfId="5304"/>
    <cellStyle name="Comma 3 82" xfId="5305"/>
    <cellStyle name="Comma 3 82 2" xfId="5306"/>
    <cellStyle name="Comma 3 83" xfId="5307"/>
    <cellStyle name="Comma 3 84" xfId="5308"/>
    <cellStyle name="Comma 3 9" xfId="5309"/>
    <cellStyle name="Comma 3 9 2" xfId="5310"/>
    <cellStyle name="Comma 3 9 2 2" xfId="5311"/>
    <cellStyle name="Comma 30" xfId="5312"/>
    <cellStyle name="Comma 30 2" xfId="5313"/>
    <cellStyle name="Comma 31" xfId="5314"/>
    <cellStyle name="Comma 31 2" xfId="5315"/>
    <cellStyle name="Comma 31 2 2" xfId="5316"/>
    <cellStyle name="Comma 31 3" xfId="5317"/>
    <cellStyle name="Comma 32" xfId="5318"/>
    <cellStyle name="Comma 32 2" xfId="5319"/>
    <cellStyle name="Comma 33" xfId="5320"/>
    <cellStyle name="Comma 33 2" xfId="5321"/>
    <cellStyle name="Comma 34" xfId="5322"/>
    <cellStyle name="Comma 34 10" xfId="5323"/>
    <cellStyle name="Comma 34 2" xfId="5324"/>
    <cellStyle name="Comma 34 2 2" xfId="5325"/>
    <cellStyle name="Comma 34 2 2 2" xfId="5326"/>
    <cellStyle name="Comma 34 2 2 2 2" xfId="5327"/>
    <cellStyle name="Comma 34 2 2 2 2 2" xfId="5328"/>
    <cellStyle name="Comma 34 2 2 2 2 3" xfId="5329"/>
    <cellStyle name="Comma 34 2 2 2 2 4" xfId="5330"/>
    <cellStyle name="Comma 34 2 2 2 3" xfId="5331"/>
    <cellStyle name="Comma 34 2 2 2 4" xfId="5332"/>
    <cellStyle name="Comma 34 2 2 2 5" xfId="5333"/>
    <cellStyle name="Comma 34 2 2 3" xfId="5334"/>
    <cellStyle name="Comma 34 2 2 4" xfId="5335"/>
    <cellStyle name="Comma 34 2 2 4 2" xfId="5336"/>
    <cellStyle name="Comma 34 2 2 4 3" xfId="5337"/>
    <cellStyle name="Comma 34 2 2 4 4" xfId="5338"/>
    <cellStyle name="Comma 34 2 2 5" xfId="5339"/>
    <cellStyle name="Comma 34 2 2 6" xfId="5340"/>
    <cellStyle name="Comma 34 2 2 7" xfId="5341"/>
    <cellStyle name="Comma 34 2 3" xfId="5342"/>
    <cellStyle name="Comma 34 2 3 2" xfId="5343"/>
    <cellStyle name="Comma 34 2 3 2 2" xfId="5344"/>
    <cellStyle name="Comma 34 2 3 2 2 2" xfId="5345"/>
    <cellStyle name="Comma 34 2 3 2 2 3" xfId="5346"/>
    <cellStyle name="Comma 34 2 3 2 2 4" xfId="5347"/>
    <cellStyle name="Comma 34 2 3 2 3" xfId="5348"/>
    <cellStyle name="Comma 34 2 3 2 4" xfId="5349"/>
    <cellStyle name="Comma 34 2 3 2 5" xfId="5350"/>
    <cellStyle name="Comma 34 2 3 3" xfId="5351"/>
    <cellStyle name="Comma 34 2 3 3 2" xfId="5352"/>
    <cellStyle name="Comma 34 2 3 3 3" xfId="5353"/>
    <cellStyle name="Comma 34 2 3 3 4" xfId="5354"/>
    <cellStyle name="Comma 34 2 3 4" xfId="5355"/>
    <cellStyle name="Comma 34 2 3 5" xfId="5356"/>
    <cellStyle name="Comma 34 2 3 6" xfId="5357"/>
    <cellStyle name="Comma 34 2 4" xfId="5358"/>
    <cellStyle name="Comma 34 2 4 2" xfId="5359"/>
    <cellStyle name="Comma 34 2 4 2 2" xfId="5360"/>
    <cellStyle name="Comma 34 2 4 2 3" xfId="5361"/>
    <cellStyle name="Comma 34 2 4 2 4" xfId="5362"/>
    <cellStyle name="Comma 34 2 4 3" xfId="5363"/>
    <cellStyle name="Comma 34 2 4 4" xfId="5364"/>
    <cellStyle name="Comma 34 2 4 5" xfId="5365"/>
    <cellStyle name="Comma 34 2 5" xfId="5366"/>
    <cellStyle name="Comma 34 2 6" xfId="5367"/>
    <cellStyle name="Comma 34 2 6 2" xfId="5368"/>
    <cellStyle name="Comma 34 2 6 3" xfId="5369"/>
    <cellStyle name="Comma 34 2 6 4" xfId="5370"/>
    <cellStyle name="Comma 34 2 7" xfId="5371"/>
    <cellStyle name="Comma 34 2 8" xfId="5372"/>
    <cellStyle name="Comma 34 2 9" xfId="5373"/>
    <cellStyle name="Comma 34 3" xfId="5374"/>
    <cellStyle name="Comma 34 3 2" xfId="5375"/>
    <cellStyle name="Comma 34 3 2 2" xfId="5376"/>
    <cellStyle name="Comma 34 3 2 2 2" xfId="5377"/>
    <cellStyle name="Comma 34 3 2 2 3" xfId="5378"/>
    <cellStyle name="Comma 34 3 2 2 4" xfId="5379"/>
    <cellStyle name="Comma 34 3 2 3" xfId="5380"/>
    <cellStyle name="Comma 34 3 2 4" xfId="5381"/>
    <cellStyle name="Comma 34 3 2 5" xfId="5382"/>
    <cellStyle name="Comma 34 3 3" xfId="5383"/>
    <cellStyle name="Comma 34 3 4" xfId="5384"/>
    <cellStyle name="Comma 34 3 4 2" xfId="5385"/>
    <cellStyle name="Comma 34 3 4 3" xfId="5386"/>
    <cellStyle name="Comma 34 3 4 4" xfId="5387"/>
    <cellStyle name="Comma 34 3 5" xfId="5388"/>
    <cellStyle name="Comma 34 3 6" xfId="5389"/>
    <cellStyle name="Comma 34 3 7" xfId="5390"/>
    <cellStyle name="Comma 34 4" xfId="5391"/>
    <cellStyle name="Comma 34 4 2" xfId="5392"/>
    <cellStyle name="Comma 34 4 2 2" xfId="5393"/>
    <cellStyle name="Comma 34 4 2 2 2" xfId="5394"/>
    <cellStyle name="Comma 34 4 2 2 3" xfId="5395"/>
    <cellStyle name="Comma 34 4 2 2 4" xfId="5396"/>
    <cellStyle name="Comma 34 4 2 3" xfId="5397"/>
    <cellStyle name="Comma 34 4 2 4" xfId="5398"/>
    <cellStyle name="Comma 34 4 2 5" xfId="5399"/>
    <cellStyle name="Comma 34 4 3" xfId="5400"/>
    <cellStyle name="Comma 34 4 3 2" xfId="5401"/>
    <cellStyle name="Comma 34 4 3 3" xfId="5402"/>
    <cellStyle name="Comma 34 4 3 4" xfId="5403"/>
    <cellStyle name="Comma 34 4 4" xfId="5404"/>
    <cellStyle name="Comma 34 4 5" xfId="5405"/>
    <cellStyle name="Comma 34 4 6" xfId="5406"/>
    <cellStyle name="Comma 34 5" xfId="5407"/>
    <cellStyle name="Comma 34 6" xfId="5408"/>
    <cellStyle name="Comma 34 6 2" xfId="5409"/>
    <cellStyle name="Comma 34 6 2 2" xfId="5410"/>
    <cellStyle name="Comma 34 6 2 3" xfId="5411"/>
    <cellStyle name="Comma 34 6 2 4" xfId="5412"/>
    <cellStyle name="Comma 34 6 3" xfId="5413"/>
    <cellStyle name="Comma 34 6 4" xfId="5414"/>
    <cellStyle name="Comma 34 6 5" xfId="5415"/>
    <cellStyle name="Comma 34 7" xfId="5416"/>
    <cellStyle name="Comma 34 7 2" xfId="5417"/>
    <cellStyle name="Comma 34 7 3" xfId="5418"/>
    <cellStyle name="Comma 34 7 4" xfId="5419"/>
    <cellStyle name="Comma 34 8" xfId="5420"/>
    <cellStyle name="Comma 34 9" xfId="5421"/>
    <cellStyle name="Comma 35" xfId="5422"/>
    <cellStyle name="Comma 35 2" xfId="5423"/>
    <cellStyle name="Comma 35 2 2" xfId="5424"/>
    <cellStyle name="Comma 35 2 2 2" xfId="5425"/>
    <cellStyle name="Comma 35 2 2 3" xfId="5426"/>
    <cellStyle name="Comma 35 2 2 3 2" xfId="5427"/>
    <cellStyle name="Comma 35 2 2 3 3" xfId="5428"/>
    <cellStyle name="Comma 35 2 2 3 4" xfId="5429"/>
    <cellStyle name="Comma 35 2 2 4" xfId="5430"/>
    <cellStyle name="Comma 35 2 2 5" xfId="5431"/>
    <cellStyle name="Comma 35 2 2 6" xfId="5432"/>
    <cellStyle name="Comma 35 2 3" xfId="5433"/>
    <cellStyle name="Comma 35 2 4" xfId="5434"/>
    <cellStyle name="Comma 35 2 4 2" xfId="5435"/>
    <cellStyle name="Comma 35 2 4 3" xfId="5436"/>
    <cellStyle name="Comma 35 2 4 4" xfId="5437"/>
    <cellStyle name="Comma 35 2 5" xfId="5438"/>
    <cellStyle name="Comma 35 2 6" xfId="5439"/>
    <cellStyle name="Comma 35 2 7" xfId="5440"/>
    <cellStyle name="Comma 35 3" xfId="5441"/>
    <cellStyle name="Comma 35 4" xfId="5442"/>
    <cellStyle name="Comma 35 4 2" xfId="5443"/>
    <cellStyle name="Comma 35 4 2 2" xfId="5444"/>
    <cellStyle name="Comma 35 4 2 3" xfId="5445"/>
    <cellStyle name="Comma 35 4 2 4" xfId="5446"/>
    <cellStyle name="Comma 35 4 3" xfId="5447"/>
    <cellStyle name="Comma 35 4 4" xfId="5448"/>
    <cellStyle name="Comma 35 4 5" xfId="5449"/>
    <cellStyle name="Comma 35 5" xfId="5450"/>
    <cellStyle name="Comma 35 5 2" xfId="5451"/>
    <cellStyle name="Comma 35 5 3" xfId="5452"/>
    <cellStyle name="Comma 35 5 4" xfId="5453"/>
    <cellStyle name="Comma 35 6" xfId="5454"/>
    <cellStyle name="Comma 35 7" xfId="5455"/>
    <cellStyle name="Comma 35 8" xfId="5456"/>
    <cellStyle name="Comma 36" xfId="5457"/>
    <cellStyle name="Comma 36 2" xfId="5458"/>
    <cellStyle name="Comma 36 2 2" xfId="5459"/>
    <cellStyle name="Comma 36 3" xfId="5460"/>
    <cellStyle name="Comma 37" xfId="5461"/>
    <cellStyle name="Comma 37 2" xfId="5462"/>
    <cellStyle name="Comma 37 2 2" xfId="5463"/>
    <cellStyle name="Comma 37 3" xfId="5464"/>
    <cellStyle name="Comma 38" xfId="5465"/>
    <cellStyle name="Comma 38 2" xfId="5466"/>
    <cellStyle name="Comma 38 2 2" xfId="5467"/>
    <cellStyle name="Comma 38 3" xfId="5468"/>
    <cellStyle name="Comma 39" xfId="5469"/>
    <cellStyle name="Comma 39 2" xfId="5470"/>
    <cellStyle name="Comma 39 2 2" xfId="5471"/>
    <cellStyle name="Comma 39 3" xfId="5472"/>
    <cellStyle name="Comma 4" xfId="10"/>
    <cellStyle name="Comma 4 2" xfId="5473"/>
    <cellStyle name="Comma 4 2 2" xfId="5474"/>
    <cellStyle name="Comma 4 2 2 2" xfId="5475"/>
    <cellStyle name="Comma 4 3" xfId="5476"/>
    <cellStyle name="Comma 4 3 2" xfId="5477"/>
    <cellStyle name="Comma 4 4" xfId="5478"/>
    <cellStyle name="Comma 40" xfId="5479"/>
    <cellStyle name="Comma 40 2" xfId="5480"/>
    <cellStyle name="Comma 40 2 2" xfId="5481"/>
    <cellStyle name="Comma 40 3" xfId="5482"/>
    <cellStyle name="Comma 41" xfId="5483"/>
    <cellStyle name="Comma 41 2" xfId="5484"/>
    <cellStyle name="Comma 41 2 2" xfId="5485"/>
    <cellStyle name="Comma 41 3" xfId="5486"/>
    <cellStyle name="Comma 42" xfId="5487"/>
    <cellStyle name="Comma 42 2" xfId="5488"/>
    <cellStyle name="Comma 42 2 2" xfId="5489"/>
    <cellStyle name="Comma 42 3" xfId="5490"/>
    <cellStyle name="Comma 43" xfId="5491"/>
    <cellStyle name="Comma 43 2" xfId="5492"/>
    <cellStyle name="Comma 43 2 2" xfId="5493"/>
    <cellStyle name="Comma 43 3" xfId="5494"/>
    <cellStyle name="Comma 44" xfId="5495"/>
    <cellStyle name="Comma 44 2" xfId="5496"/>
    <cellStyle name="Comma 44 2 2" xfId="5497"/>
    <cellStyle name="Comma 44 3" xfId="5498"/>
    <cellStyle name="Comma 45" xfId="5499"/>
    <cellStyle name="Comma 45 2" xfId="5500"/>
    <cellStyle name="Comma 45 2 2" xfId="5501"/>
    <cellStyle name="Comma 45 3" xfId="5502"/>
    <cellStyle name="Comma 46" xfId="5503"/>
    <cellStyle name="Comma 46 2" xfId="5504"/>
    <cellStyle name="Comma 46 2 2" xfId="5505"/>
    <cellStyle name="Comma 46 3" xfId="5506"/>
    <cellStyle name="Comma 47" xfId="5507"/>
    <cellStyle name="Comma 47 2" xfId="5508"/>
    <cellStyle name="Comma 47 2 2" xfId="5509"/>
    <cellStyle name="Comma 47 3" xfId="5510"/>
    <cellStyle name="Comma 48" xfId="5511"/>
    <cellStyle name="Comma 48 2" xfId="5512"/>
    <cellStyle name="Comma 48 2 2" xfId="5513"/>
    <cellStyle name="Comma 48 3" xfId="5514"/>
    <cellStyle name="Comma 49" xfId="5515"/>
    <cellStyle name="Comma 49 10" xfId="5516"/>
    <cellStyle name="Comma 49 11" xfId="5517"/>
    <cellStyle name="Comma 49 12" xfId="5518"/>
    <cellStyle name="Comma 49 2" xfId="5519"/>
    <cellStyle name="Comma 49 2 10" xfId="5520"/>
    <cellStyle name="Comma 49 2 2" xfId="5521"/>
    <cellStyle name="Comma 49 2 2 2" xfId="5522"/>
    <cellStyle name="Comma 49 2 2 2 2" xfId="5523"/>
    <cellStyle name="Comma 49 2 2 2 2 2" xfId="5524"/>
    <cellStyle name="Comma 49 2 2 2 2 2 2" xfId="5525"/>
    <cellStyle name="Comma 49 2 2 2 2 2 3" xfId="5526"/>
    <cellStyle name="Comma 49 2 2 2 2 2 4" xfId="5527"/>
    <cellStyle name="Comma 49 2 2 2 2 3" xfId="5528"/>
    <cellStyle name="Comma 49 2 2 2 2 4" xfId="5529"/>
    <cellStyle name="Comma 49 2 2 2 2 5" xfId="5530"/>
    <cellStyle name="Comma 49 2 2 2 3" xfId="5531"/>
    <cellStyle name="Comma 49 2 2 2 3 2" xfId="5532"/>
    <cellStyle name="Comma 49 2 2 2 3 3" xfId="5533"/>
    <cellStyle name="Comma 49 2 2 2 3 4" xfId="5534"/>
    <cellStyle name="Comma 49 2 2 2 4" xfId="5535"/>
    <cellStyle name="Comma 49 2 2 2 5" xfId="5536"/>
    <cellStyle name="Comma 49 2 2 2 6" xfId="5537"/>
    <cellStyle name="Comma 49 2 2 3" xfId="5538"/>
    <cellStyle name="Comma 49 2 2 3 2" xfId="5539"/>
    <cellStyle name="Comma 49 2 2 3 2 2" xfId="5540"/>
    <cellStyle name="Comma 49 2 2 3 2 2 2" xfId="5541"/>
    <cellStyle name="Comma 49 2 2 3 2 2 3" xfId="5542"/>
    <cellStyle name="Comma 49 2 2 3 2 2 4" xfId="5543"/>
    <cellStyle name="Comma 49 2 2 3 2 3" xfId="5544"/>
    <cellStyle name="Comma 49 2 2 3 2 4" xfId="5545"/>
    <cellStyle name="Comma 49 2 2 3 2 5" xfId="5546"/>
    <cellStyle name="Comma 49 2 2 3 3" xfId="5547"/>
    <cellStyle name="Comma 49 2 2 3 3 2" xfId="5548"/>
    <cellStyle name="Comma 49 2 2 3 3 3" xfId="5549"/>
    <cellStyle name="Comma 49 2 2 3 3 4" xfId="5550"/>
    <cellStyle name="Comma 49 2 2 3 4" xfId="5551"/>
    <cellStyle name="Comma 49 2 2 3 5" xfId="5552"/>
    <cellStyle name="Comma 49 2 2 3 6" xfId="5553"/>
    <cellStyle name="Comma 49 2 2 4" xfId="5554"/>
    <cellStyle name="Comma 49 2 2 4 2" xfId="5555"/>
    <cellStyle name="Comma 49 2 2 4 2 2" xfId="5556"/>
    <cellStyle name="Comma 49 2 2 4 2 3" xfId="5557"/>
    <cellStyle name="Comma 49 2 2 4 2 4" xfId="5558"/>
    <cellStyle name="Comma 49 2 2 4 3" xfId="5559"/>
    <cellStyle name="Comma 49 2 2 4 4" xfId="5560"/>
    <cellStyle name="Comma 49 2 2 4 5" xfId="5561"/>
    <cellStyle name="Comma 49 2 2 5" xfId="5562"/>
    <cellStyle name="Comma 49 2 2 5 2" xfId="5563"/>
    <cellStyle name="Comma 49 2 2 5 3" xfId="5564"/>
    <cellStyle name="Comma 49 2 2 5 4" xfId="5565"/>
    <cellStyle name="Comma 49 2 2 6" xfId="5566"/>
    <cellStyle name="Comma 49 2 2 7" xfId="5567"/>
    <cellStyle name="Comma 49 2 2 8" xfId="5568"/>
    <cellStyle name="Comma 49 2 3" xfId="5569"/>
    <cellStyle name="Comma 49 2 3 2" xfId="5570"/>
    <cellStyle name="Comma 49 2 3 2 2" xfId="5571"/>
    <cellStyle name="Comma 49 2 3 2 2 2" xfId="5572"/>
    <cellStyle name="Comma 49 2 3 2 2 2 2" xfId="5573"/>
    <cellStyle name="Comma 49 2 3 2 2 2 3" xfId="5574"/>
    <cellStyle name="Comma 49 2 3 2 2 2 4" xfId="5575"/>
    <cellStyle name="Comma 49 2 3 2 2 3" xfId="5576"/>
    <cellStyle name="Comma 49 2 3 2 2 4" xfId="5577"/>
    <cellStyle name="Comma 49 2 3 2 2 5" xfId="5578"/>
    <cellStyle name="Comma 49 2 3 2 3" xfId="5579"/>
    <cellStyle name="Comma 49 2 3 2 3 2" xfId="5580"/>
    <cellStyle name="Comma 49 2 3 2 3 3" xfId="5581"/>
    <cellStyle name="Comma 49 2 3 2 3 4" xfId="5582"/>
    <cellStyle name="Comma 49 2 3 2 4" xfId="5583"/>
    <cellStyle name="Comma 49 2 3 2 5" xfId="5584"/>
    <cellStyle name="Comma 49 2 3 2 6" xfId="5585"/>
    <cellStyle name="Comma 49 2 3 3" xfId="5586"/>
    <cellStyle name="Comma 49 2 3 3 2" xfId="5587"/>
    <cellStyle name="Comma 49 2 3 3 2 2" xfId="5588"/>
    <cellStyle name="Comma 49 2 3 3 2 2 2" xfId="5589"/>
    <cellStyle name="Comma 49 2 3 3 2 2 3" xfId="5590"/>
    <cellStyle name="Comma 49 2 3 3 2 2 4" xfId="5591"/>
    <cellStyle name="Comma 49 2 3 3 2 3" xfId="5592"/>
    <cellStyle name="Comma 49 2 3 3 2 4" xfId="5593"/>
    <cellStyle name="Comma 49 2 3 3 2 5" xfId="5594"/>
    <cellStyle name="Comma 49 2 3 3 3" xfId="5595"/>
    <cellStyle name="Comma 49 2 3 3 3 2" xfId="5596"/>
    <cellStyle name="Comma 49 2 3 3 3 3" xfId="5597"/>
    <cellStyle name="Comma 49 2 3 3 3 4" xfId="5598"/>
    <cellStyle name="Comma 49 2 3 3 4" xfId="5599"/>
    <cellStyle name="Comma 49 2 3 3 5" xfId="5600"/>
    <cellStyle name="Comma 49 2 3 3 6" xfId="5601"/>
    <cellStyle name="Comma 49 2 3 4" xfId="5602"/>
    <cellStyle name="Comma 49 2 3 4 2" xfId="5603"/>
    <cellStyle name="Comma 49 2 3 4 2 2" xfId="5604"/>
    <cellStyle name="Comma 49 2 3 4 2 3" xfId="5605"/>
    <cellStyle name="Comma 49 2 3 4 2 4" xfId="5606"/>
    <cellStyle name="Comma 49 2 3 4 3" xfId="5607"/>
    <cellStyle name="Comma 49 2 3 4 4" xfId="5608"/>
    <cellStyle name="Comma 49 2 3 4 5" xfId="5609"/>
    <cellStyle name="Comma 49 2 3 5" xfId="5610"/>
    <cellStyle name="Comma 49 2 3 5 2" xfId="5611"/>
    <cellStyle name="Comma 49 2 3 5 3" xfId="5612"/>
    <cellStyle name="Comma 49 2 3 5 4" xfId="5613"/>
    <cellStyle name="Comma 49 2 3 6" xfId="5614"/>
    <cellStyle name="Comma 49 2 3 7" xfId="5615"/>
    <cellStyle name="Comma 49 2 3 8" xfId="5616"/>
    <cellStyle name="Comma 49 2 4" xfId="5617"/>
    <cellStyle name="Comma 49 2 4 2" xfId="5618"/>
    <cellStyle name="Comma 49 2 4 2 2" xfId="5619"/>
    <cellStyle name="Comma 49 2 4 2 2 2" xfId="5620"/>
    <cellStyle name="Comma 49 2 4 2 2 3" xfId="5621"/>
    <cellStyle name="Comma 49 2 4 2 2 4" xfId="5622"/>
    <cellStyle name="Comma 49 2 4 2 3" xfId="5623"/>
    <cellStyle name="Comma 49 2 4 2 4" xfId="5624"/>
    <cellStyle name="Comma 49 2 4 2 5" xfId="5625"/>
    <cellStyle name="Comma 49 2 4 3" xfId="5626"/>
    <cellStyle name="Comma 49 2 4 3 2" xfId="5627"/>
    <cellStyle name="Comma 49 2 4 3 3" xfId="5628"/>
    <cellStyle name="Comma 49 2 4 3 4" xfId="5629"/>
    <cellStyle name="Comma 49 2 4 4" xfId="5630"/>
    <cellStyle name="Comma 49 2 4 5" xfId="5631"/>
    <cellStyle name="Comma 49 2 4 6" xfId="5632"/>
    <cellStyle name="Comma 49 2 5" xfId="5633"/>
    <cellStyle name="Comma 49 2 5 2" xfId="5634"/>
    <cellStyle name="Comma 49 2 5 2 2" xfId="5635"/>
    <cellStyle name="Comma 49 2 5 2 2 2" xfId="5636"/>
    <cellStyle name="Comma 49 2 5 2 2 3" xfId="5637"/>
    <cellStyle name="Comma 49 2 5 2 2 4" xfId="5638"/>
    <cellStyle name="Comma 49 2 5 2 3" xfId="5639"/>
    <cellStyle name="Comma 49 2 5 2 4" xfId="5640"/>
    <cellStyle name="Comma 49 2 5 2 5" xfId="5641"/>
    <cellStyle name="Comma 49 2 5 3" xfId="5642"/>
    <cellStyle name="Comma 49 2 5 3 2" xfId="5643"/>
    <cellStyle name="Comma 49 2 5 3 3" xfId="5644"/>
    <cellStyle name="Comma 49 2 5 3 4" xfId="5645"/>
    <cellStyle name="Comma 49 2 5 4" xfId="5646"/>
    <cellStyle name="Comma 49 2 5 5" xfId="5647"/>
    <cellStyle name="Comma 49 2 5 6" xfId="5648"/>
    <cellStyle name="Comma 49 2 6" xfId="5649"/>
    <cellStyle name="Comma 49 2 6 2" xfId="5650"/>
    <cellStyle name="Comma 49 2 6 2 2" xfId="5651"/>
    <cellStyle name="Comma 49 2 6 2 3" xfId="5652"/>
    <cellStyle name="Comma 49 2 6 2 4" xfId="5653"/>
    <cellStyle name="Comma 49 2 6 3" xfId="5654"/>
    <cellStyle name="Comma 49 2 6 4" xfId="5655"/>
    <cellStyle name="Comma 49 2 6 5" xfId="5656"/>
    <cellStyle name="Comma 49 2 7" xfId="5657"/>
    <cellStyle name="Comma 49 2 7 2" xfId="5658"/>
    <cellStyle name="Comma 49 2 7 3" xfId="5659"/>
    <cellStyle name="Comma 49 2 7 4" xfId="5660"/>
    <cellStyle name="Comma 49 2 8" xfId="5661"/>
    <cellStyle name="Comma 49 2 9" xfId="5662"/>
    <cellStyle name="Comma 49 3" xfId="5663"/>
    <cellStyle name="Comma 49 3 10" xfId="5664"/>
    <cellStyle name="Comma 49 3 2" xfId="5665"/>
    <cellStyle name="Comma 49 3 2 2" xfId="5666"/>
    <cellStyle name="Comma 49 3 2 2 2" xfId="5667"/>
    <cellStyle name="Comma 49 3 2 2 2 2" xfId="5668"/>
    <cellStyle name="Comma 49 3 2 2 2 2 2" xfId="5669"/>
    <cellStyle name="Comma 49 3 2 2 2 2 3" xfId="5670"/>
    <cellStyle name="Comma 49 3 2 2 2 2 4" xfId="5671"/>
    <cellStyle name="Comma 49 3 2 2 2 3" xfId="5672"/>
    <cellStyle name="Comma 49 3 2 2 2 4" xfId="5673"/>
    <cellStyle name="Comma 49 3 2 2 2 5" xfId="5674"/>
    <cellStyle name="Comma 49 3 2 2 3" xfId="5675"/>
    <cellStyle name="Comma 49 3 2 2 3 2" xfId="5676"/>
    <cellStyle name="Comma 49 3 2 2 3 3" xfId="5677"/>
    <cellStyle name="Comma 49 3 2 2 3 4" xfId="5678"/>
    <cellStyle name="Comma 49 3 2 2 4" xfId="5679"/>
    <cellStyle name="Comma 49 3 2 2 5" xfId="5680"/>
    <cellStyle name="Comma 49 3 2 2 6" xfId="5681"/>
    <cellStyle name="Comma 49 3 2 3" xfId="5682"/>
    <cellStyle name="Comma 49 3 2 3 2" xfId="5683"/>
    <cellStyle name="Comma 49 3 2 3 2 2" xfId="5684"/>
    <cellStyle name="Comma 49 3 2 3 2 2 2" xfId="5685"/>
    <cellStyle name="Comma 49 3 2 3 2 2 3" xfId="5686"/>
    <cellStyle name="Comma 49 3 2 3 2 2 4" xfId="5687"/>
    <cellStyle name="Comma 49 3 2 3 2 3" xfId="5688"/>
    <cellStyle name="Comma 49 3 2 3 2 4" xfId="5689"/>
    <cellStyle name="Comma 49 3 2 3 2 5" xfId="5690"/>
    <cellStyle name="Comma 49 3 2 3 3" xfId="5691"/>
    <cellStyle name="Comma 49 3 2 3 3 2" xfId="5692"/>
    <cellStyle name="Comma 49 3 2 3 3 3" xfId="5693"/>
    <cellStyle name="Comma 49 3 2 3 3 4" xfId="5694"/>
    <cellStyle name="Comma 49 3 2 3 4" xfId="5695"/>
    <cellStyle name="Comma 49 3 2 3 5" xfId="5696"/>
    <cellStyle name="Comma 49 3 2 3 6" xfId="5697"/>
    <cellStyle name="Comma 49 3 2 4" xfId="5698"/>
    <cellStyle name="Comma 49 3 2 4 2" xfId="5699"/>
    <cellStyle name="Comma 49 3 2 4 2 2" xfId="5700"/>
    <cellStyle name="Comma 49 3 2 4 2 3" xfId="5701"/>
    <cellStyle name="Comma 49 3 2 4 2 4" xfId="5702"/>
    <cellStyle name="Comma 49 3 2 4 3" xfId="5703"/>
    <cellStyle name="Comma 49 3 2 4 4" xfId="5704"/>
    <cellStyle name="Comma 49 3 2 4 5" xfId="5705"/>
    <cellStyle name="Comma 49 3 2 5" xfId="5706"/>
    <cellStyle name="Comma 49 3 2 5 2" xfId="5707"/>
    <cellStyle name="Comma 49 3 2 5 3" xfId="5708"/>
    <cellStyle name="Comma 49 3 2 5 4" xfId="5709"/>
    <cellStyle name="Comma 49 3 2 6" xfId="5710"/>
    <cellStyle name="Comma 49 3 2 7" xfId="5711"/>
    <cellStyle name="Comma 49 3 2 8" xfId="5712"/>
    <cellStyle name="Comma 49 3 3" xfId="5713"/>
    <cellStyle name="Comma 49 3 3 2" xfId="5714"/>
    <cellStyle name="Comma 49 3 3 2 2" xfId="5715"/>
    <cellStyle name="Comma 49 3 3 2 2 2" xfId="5716"/>
    <cellStyle name="Comma 49 3 3 2 2 2 2" xfId="5717"/>
    <cellStyle name="Comma 49 3 3 2 2 2 3" xfId="5718"/>
    <cellStyle name="Comma 49 3 3 2 2 2 4" xfId="5719"/>
    <cellStyle name="Comma 49 3 3 2 2 3" xfId="5720"/>
    <cellStyle name="Comma 49 3 3 2 2 4" xfId="5721"/>
    <cellStyle name="Comma 49 3 3 2 2 5" xfId="5722"/>
    <cellStyle name="Comma 49 3 3 2 3" xfId="5723"/>
    <cellStyle name="Comma 49 3 3 2 3 2" xfId="5724"/>
    <cellStyle name="Comma 49 3 3 2 3 3" xfId="5725"/>
    <cellStyle name="Comma 49 3 3 2 3 4" xfId="5726"/>
    <cellStyle name="Comma 49 3 3 2 4" xfId="5727"/>
    <cellStyle name="Comma 49 3 3 2 5" xfId="5728"/>
    <cellStyle name="Comma 49 3 3 2 6" xfId="5729"/>
    <cellStyle name="Comma 49 3 3 3" xfId="5730"/>
    <cellStyle name="Comma 49 3 3 3 2" xfId="5731"/>
    <cellStyle name="Comma 49 3 3 3 2 2" xfId="5732"/>
    <cellStyle name="Comma 49 3 3 3 2 2 2" xfId="5733"/>
    <cellStyle name="Comma 49 3 3 3 2 2 3" xfId="5734"/>
    <cellStyle name="Comma 49 3 3 3 2 2 4" xfId="5735"/>
    <cellStyle name="Comma 49 3 3 3 2 3" xfId="5736"/>
    <cellStyle name="Comma 49 3 3 3 2 4" xfId="5737"/>
    <cellStyle name="Comma 49 3 3 3 2 5" xfId="5738"/>
    <cellStyle name="Comma 49 3 3 3 3" xfId="5739"/>
    <cellStyle name="Comma 49 3 3 3 3 2" xfId="5740"/>
    <cellStyle name="Comma 49 3 3 3 3 3" xfId="5741"/>
    <cellStyle name="Comma 49 3 3 3 3 4" xfId="5742"/>
    <cellStyle name="Comma 49 3 3 3 4" xfId="5743"/>
    <cellStyle name="Comma 49 3 3 3 5" xfId="5744"/>
    <cellStyle name="Comma 49 3 3 3 6" xfId="5745"/>
    <cellStyle name="Comma 49 3 3 4" xfId="5746"/>
    <cellStyle name="Comma 49 3 3 4 2" xfId="5747"/>
    <cellStyle name="Comma 49 3 3 4 2 2" xfId="5748"/>
    <cellStyle name="Comma 49 3 3 4 2 3" xfId="5749"/>
    <cellStyle name="Comma 49 3 3 4 2 4" xfId="5750"/>
    <cellStyle name="Comma 49 3 3 4 3" xfId="5751"/>
    <cellStyle name="Comma 49 3 3 4 4" xfId="5752"/>
    <cellStyle name="Comma 49 3 3 4 5" xfId="5753"/>
    <cellStyle name="Comma 49 3 3 5" xfId="5754"/>
    <cellStyle name="Comma 49 3 3 5 2" xfId="5755"/>
    <cellStyle name="Comma 49 3 3 5 3" xfId="5756"/>
    <cellStyle name="Comma 49 3 3 5 4" xfId="5757"/>
    <cellStyle name="Comma 49 3 3 6" xfId="5758"/>
    <cellStyle name="Comma 49 3 3 7" xfId="5759"/>
    <cellStyle name="Comma 49 3 3 8" xfId="5760"/>
    <cellStyle name="Comma 49 3 4" xfId="5761"/>
    <cellStyle name="Comma 49 3 4 2" xfId="5762"/>
    <cellStyle name="Comma 49 3 4 2 2" xfId="5763"/>
    <cellStyle name="Comma 49 3 4 2 2 2" xfId="5764"/>
    <cellStyle name="Comma 49 3 4 2 2 3" xfId="5765"/>
    <cellStyle name="Comma 49 3 4 2 2 4" xfId="5766"/>
    <cellStyle name="Comma 49 3 4 2 3" xfId="5767"/>
    <cellStyle name="Comma 49 3 4 2 4" xfId="5768"/>
    <cellStyle name="Comma 49 3 4 2 5" xfId="5769"/>
    <cellStyle name="Comma 49 3 4 3" xfId="5770"/>
    <cellStyle name="Comma 49 3 4 3 2" xfId="5771"/>
    <cellStyle name="Comma 49 3 4 3 3" xfId="5772"/>
    <cellStyle name="Comma 49 3 4 3 4" xfId="5773"/>
    <cellStyle name="Comma 49 3 4 4" xfId="5774"/>
    <cellStyle name="Comma 49 3 4 5" xfId="5775"/>
    <cellStyle name="Comma 49 3 4 6" xfId="5776"/>
    <cellStyle name="Comma 49 3 5" xfId="5777"/>
    <cellStyle name="Comma 49 3 5 2" xfId="5778"/>
    <cellStyle name="Comma 49 3 5 2 2" xfId="5779"/>
    <cellStyle name="Comma 49 3 5 2 2 2" xfId="5780"/>
    <cellStyle name="Comma 49 3 5 2 2 3" xfId="5781"/>
    <cellStyle name="Comma 49 3 5 2 2 4" xfId="5782"/>
    <cellStyle name="Comma 49 3 5 2 3" xfId="5783"/>
    <cellStyle name="Comma 49 3 5 2 4" xfId="5784"/>
    <cellStyle name="Comma 49 3 5 2 5" xfId="5785"/>
    <cellStyle name="Comma 49 3 5 3" xfId="5786"/>
    <cellStyle name="Comma 49 3 5 3 2" xfId="5787"/>
    <cellStyle name="Comma 49 3 5 3 3" xfId="5788"/>
    <cellStyle name="Comma 49 3 5 3 4" xfId="5789"/>
    <cellStyle name="Comma 49 3 5 4" xfId="5790"/>
    <cellStyle name="Comma 49 3 5 5" xfId="5791"/>
    <cellStyle name="Comma 49 3 5 6" xfId="5792"/>
    <cellStyle name="Comma 49 3 6" xfId="5793"/>
    <cellStyle name="Comma 49 3 6 2" xfId="5794"/>
    <cellStyle name="Comma 49 3 6 2 2" xfId="5795"/>
    <cellStyle name="Comma 49 3 6 2 3" xfId="5796"/>
    <cellStyle name="Comma 49 3 6 2 4" xfId="5797"/>
    <cellStyle name="Comma 49 3 6 3" xfId="5798"/>
    <cellStyle name="Comma 49 3 6 4" xfId="5799"/>
    <cellStyle name="Comma 49 3 6 5" xfId="5800"/>
    <cellStyle name="Comma 49 3 7" xfId="5801"/>
    <cellStyle name="Comma 49 3 7 2" xfId="5802"/>
    <cellStyle name="Comma 49 3 7 3" xfId="5803"/>
    <cellStyle name="Comma 49 3 7 4" xfId="5804"/>
    <cellStyle name="Comma 49 3 8" xfId="5805"/>
    <cellStyle name="Comma 49 3 9" xfId="5806"/>
    <cellStyle name="Comma 49 4" xfId="5807"/>
    <cellStyle name="Comma 49 4 2" xfId="5808"/>
    <cellStyle name="Comma 49 4 2 2" xfId="5809"/>
    <cellStyle name="Comma 49 4 2 2 2" xfId="5810"/>
    <cellStyle name="Comma 49 4 2 2 2 2" xfId="5811"/>
    <cellStyle name="Comma 49 4 2 2 2 3" xfId="5812"/>
    <cellStyle name="Comma 49 4 2 2 2 4" xfId="5813"/>
    <cellStyle name="Comma 49 4 2 2 3" xfId="5814"/>
    <cellStyle name="Comma 49 4 2 2 4" xfId="5815"/>
    <cellStyle name="Comma 49 4 2 2 5" xfId="5816"/>
    <cellStyle name="Comma 49 4 2 3" xfId="5817"/>
    <cellStyle name="Comma 49 4 2 3 2" xfId="5818"/>
    <cellStyle name="Comma 49 4 2 3 3" xfId="5819"/>
    <cellStyle name="Comma 49 4 2 3 4" xfId="5820"/>
    <cellStyle name="Comma 49 4 2 4" xfId="5821"/>
    <cellStyle name="Comma 49 4 2 5" xfId="5822"/>
    <cellStyle name="Comma 49 4 2 6" xfId="5823"/>
    <cellStyle name="Comma 49 4 3" xfId="5824"/>
    <cellStyle name="Comma 49 4 3 2" xfId="5825"/>
    <cellStyle name="Comma 49 4 3 2 2" xfId="5826"/>
    <cellStyle name="Comma 49 4 3 2 2 2" xfId="5827"/>
    <cellStyle name="Comma 49 4 3 2 2 3" xfId="5828"/>
    <cellStyle name="Comma 49 4 3 2 2 4" xfId="5829"/>
    <cellStyle name="Comma 49 4 3 2 3" xfId="5830"/>
    <cellStyle name="Comma 49 4 3 2 4" xfId="5831"/>
    <cellStyle name="Comma 49 4 3 2 5" xfId="5832"/>
    <cellStyle name="Comma 49 4 3 3" xfId="5833"/>
    <cellStyle name="Comma 49 4 3 3 2" xfId="5834"/>
    <cellStyle name="Comma 49 4 3 3 3" xfId="5835"/>
    <cellStyle name="Comma 49 4 3 3 4" xfId="5836"/>
    <cellStyle name="Comma 49 4 3 4" xfId="5837"/>
    <cellStyle name="Comma 49 4 3 5" xfId="5838"/>
    <cellStyle name="Comma 49 4 3 6" xfId="5839"/>
    <cellStyle name="Comma 49 4 4" xfId="5840"/>
    <cellStyle name="Comma 49 4 4 2" xfId="5841"/>
    <cellStyle name="Comma 49 4 4 2 2" xfId="5842"/>
    <cellStyle name="Comma 49 4 4 2 3" xfId="5843"/>
    <cellStyle name="Comma 49 4 4 2 4" xfId="5844"/>
    <cellStyle name="Comma 49 4 4 3" xfId="5845"/>
    <cellStyle name="Comma 49 4 4 4" xfId="5846"/>
    <cellStyle name="Comma 49 4 4 5" xfId="5847"/>
    <cellStyle name="Comma 49 4 5" xfId="5848"/>
    <cellStyle name="Comma 49 4 5 2" xfId="5849"/>
    <cellStyle name="Comma 49 4 5 3" xfId="5850"/>
    <cellStyle name="Comma 49 4 5 4" xfId="5851"/>
    <cellStyle name="Comma 49 4 6" xfId="5852"/>
    <cellStyle name="Comma 49 4 7" xfId="5853"/>
    <cellStyle name="Comma 49 4 8" xfId="5854"/>
    <cellStyle name="Comma 49 5" xfId="5855"/>
    <cellStyle name="Comma 49 5 2" xfId="5856"/>
    <cellStyle name="Comma 49 5 2 2" xfId="5857"/>
    <cellStyle name="Comma 49 5 2 2 2" xfId="5858"/>
    <cellStyle name="Comma 49 5 2 2 2 2" xfId="5859"/>
    <cellStyle name="Comma 49 5 2 2 2 3" xfId="5860"/>
    <cellStyle name="Comma 49 5 2 2 2 4" xfId="5861"/>
    <cellStyle name="Comma 49 5 2 2 3" xfId="5862"/>
    <cellStyle name="Comma 49 5 2 2 4" xfId="5863"/>
    <cellStyle name="Comma 49 5 2 2 5" xfId="5864"/>
    <cellStyle name="Comma 49 5 2 3" xfId="5865"/>
    <cellStyle name="Comma 49 5 2 3 2" xfId="5866"/>
    <cellStyle name="Comma 49 5 2 3 3" xfId="5867"/>
    <cellStyle name="Comma 49 5 2 3 4" xfId="5868"/>
    <cellStyle name="Comma 49 5 2 4" xfId="5869"/>
    <cellStyle name="Comma 49 5 2 5" xfId="5870"/>
    <cellStyle name="Comma 49 5 2 6" xfId="5871"/>
    <cellStyle name="Comma 49 5 3" xfId="5872"/>
    <cellStyle name="Comma 49 5 3 2" xfId="5873"/>
    <cellStyle name="Comma 49 5 3 2 2" xfId="5874"/>
    <cellStyle name="Comma 49 5 3 2 2 2" xfId="5875"/>
    <cellStyle name="Comma 49 5 3 2 2 3" xfId="5876"/>
    <cellStyle name="Comma 49 5 3 2 2 4" xfId="5877"/>
    <cellStyle name="Comma 49 5 3 2 3" xfId="5878"/>
    <cellStyle name="Comma 49 5 3 2 4" xfId="5879"/>
    <cellStyle name="Comma 49 5 3 2 5" xfId="5880"/>
    <cellStyle name="Comma 49 5 3 3" xfId="5881"/>
    <cellStyle name="Comma 49 5 3 3 2" xfId="5882"/>
    <cellStyle name="Comma 49 5 3 3 3" xfId="5883"/>
    <cellStyle name="Comma 49 5 3 3 4" xfId="5884"/>
    <cellStyle name="Comma 49 5 3 4" xfId="5885"/>
    <cellStyle name="Comma 49 5 3 5" xfId="5886"/>
    <cellStyle name="Comma 49 5 3 6" xfId="5887"/>
    <cellStyle name="Comma 49 5 4" xfId="5888"/>
    <cellStyle name="Comma 49 5 4 2" xfId="5889"/>
    <cellStyle name="Comma 49 5 4 2 2" xfId="5890"/>
    <cellStyle name="Comma 49 5 4 2 3" xfId="5891"/>
    <cellStyle name="Comma 49 5 4 2 4" xfId="5892"/>
    <cellStyle name="Comma 49 5 4 3" xfId="5893"/>
    <cellStyle name="Comma 49 5 4 4" xfId="5894"/>
    <cellStyle name="Comma 49 5 4 5" xfId="5895"/>
    <cellStyle name="Comma 49 5 5" xfId="5896"/>
    <cellStyle name="Comma 49 5 5 2" xfId="5897"/>
    <cellStyle name="Comma 49 5 5 3" xfId="5898"/>
    <cellStyle name="Comma 49 5 5 4" xfId="5899"/>
    <cellStyle name="Comma 49 5 6" xfId="5900"/>
    <cellStyle name="Comma 49 5 7" xfId="5901"/>
    <cellStyle name="Comma 49 5 8" xfId="5902"/>
    <cellStyle name="Comma 49 6" xfId="5903"/>
    <cellStyle name="Comma 49 6 2" xfId="5904"/>
    <cellStyle name="Comma 49 6 2 2" xfId="5905"/>
    <cellStyle name="Comma 49 6 2 2 2" xfId="5906"/>
    <cellStyle name="Comma 49 6 2 2 3" xfId="5907"/>
    <cellStyle name="Comma 49 6 2 2 4" xfId="5908"/>
    <cellStyle name="Comma 49 6 2 3" xfId="5909"/>
    <cellStyle name="Comma 49 6 2 4" xfId="5910"/>
    <cellStyle name="Comma 49 6 2 5" xfId="5911"/>
    <cellStyle name="Comma 49 6 3" xfId="5912"/>
    <cellStyle name="Comma 49 6 3 2" xfId="5913"/>
    <cellStyle name="Comma 49 6 3 3" xfId="5914"/>
    <cellStyle name="Comma 49 6 3 4" xfId="5915"/>
    <cellStyle name="Comma 49 6 4" xfId="5916"/>
    <cellStyle name="Comma 49 6 5" xfId="5917"/>
    <cellStyle name="Comma 49 6 6" xfId="5918"/>
    <cellStyle name="Comma 49 7" xfId="5919"/>
    <cellStyle name="Comma 49 7 2" xfId="5920"/>
    <cellStyle name="Comma 49 7 2 2" xfId="5921"/>
    <cellStyle name="Comma 49 7 2 2 2" xfId="5922"/>
    <cellStyle name="Comma 49 7 2 2 3" xfId="5923"/>
    <cellStyle name="Comma 49 7 2 2 4" xfId="5924"/>
    <cellStyle name="Comma 49 7 2 3" xfId="5925"/>
    <cellStyle name="Comma 49 7 2 4" xfId="5926"/>
    <cellStyle name="Comma 49 7 2 5" xfId="5927"/>
    <cellStyle name="Comma 49 7 3" xfId="5928"/>
    <cellStyle name="Comma 49 7 3 2" xfId="5929"/>
    <cellStyle name="Comma 49 7 3 3" xfId="5930"/>
    <cellStyle name="Comma 49 7 3 4" xfId="5931"/>
    <cellStyle name="Comma 49 7 4" xfId="5932"/>
    <cellStyle name="Comma 49 7 5" xfId="5933"/>
    <cellStyle name="Comma 49 7 6" xfId="5934"/>
    <cellStyle name="Comma 49 8" xfId="5935"/>
    <cellStyle name="Comma 49 8 2" xfId="5936"/>
    <cellStyle name="Comma 49 8 2 2" xfId="5937"/>
    <cellStyle name="Comma 49 8 2 3" xfId="5938"/>
    <cellStyle name="Comma 49 8 2 4" xfId="5939"/>
    <cellStyle name="Comma 49 8 3" xfId="5940"/>
    <cellStyle name="Comma 49 8 4" xfId="5941"/>
    <cellStyle name="Comma 49 8 5" xfId="5942"/>
    <cellStyle name="Comma 49 9" xfId="5943"/>
    <cellStyle name="Comma 49 9 2" xfId="5944"/>
    <cellStyle name="Comma 49 9 3" xfId="5945"/>
    <cellStyle name="Comma 49 9 4" xfId="5946"/>
    <cellStyle name="Comma 5" xfId="5947"/>
    <cellStyle name="Comma 5 2" xfId="5948"/>
    <cellStyle name="Comma 5 2 2" xfId="5949"/>
    <cellStyle name="Comma 5 2 2 2" xfId="5950"/>
    <cellStyle name="Comma 5 2 3" xfId="5951"/>
    <cellStyle name="Comma 5 2 3 2" xfId="5952"/>
    <cellStyle name="Comma 5 3" xfId="5953"/>
    <cellStyle name="Comma 5 3 2" xfId="5954"/>
    <cellStyle name="Comma 5 4" xfId="5955"/>
    <cellStyle name="Comma 50" xfId="5956"/>
    <cellStyle name="Comma 50 2" xfId="5957"/>
    <cellStyle name="Comma 51" xfId="5958"/>
    <cellStyle name="Comma 51 2" xfId="5959"/>
    <cellStyle name="Comma 51 2 2" xfId="5960"/>
    <cellStyle name="Comma 52" xfId="5961"/>
    <cellStyle name="Comma 52 2" xfId="5962"/>
    <cellStyle name="Comma 53" xfId="5963"/>
    <cellStyle name="Comma 53 10" xfId="5964"/>
    <cellStyle name="Comma 53 11" xfId="5965"/>
    <cellStyle name="Comma 53 12" xfId="5966"/>
    <cellStyle name="Comma 53 2" xfId="5967"/>
    <cellStyle name="Comma 53 2 10" xfId="5968"/>
    <cellStyle name="Comma 53 2 2" xfId="5969"/>
    <cellStyle name="Comma 53 2 2 2" xfId="5970"/>
    <cellStyle name="Comma 53 2 2 2 2" xfId="5971"/>
    <cellStyle name="Comma 53 2 2 2 2 2" xfId="5972"/>
    <cellStyle name="Comma 53 2 2 2 2 2 2" xfId="5973"/>
    <cellStyle name="Comma 53 2 2 2 2 2 3" xfId="5974"/>
    <cellStyle name="Comma 53 2 2 2 2 2 4" xfId="5975"/>
    <cellStyle name="Comma 53 2 2 2 2 3" xfId="5976"/>
    <cellStyle name="Comma 53 2 2 2 2 4" xfId="5977"/>
    <cellStyle name="Comma 53 2 2 2 2 5" xfId="5978"/>
    <cellStyle name="Comma 53 2 2 2 3" xfId="5979"/>
    <cellStyle name="Comma 53 2 2 2 3 2" xfId="5980"/>
    <cellStyle name="Comma 53 2 2 2 3 3" xfId="5981"/>
    <cellStyle name="Comma 53 2 2 2 3 4" xfId="5982"/>
    <cellStyle name="Comma 53 2 2 2 4" xfId="5983"/>
    <cellStyle name="Comma 53 2 2 2 5" xfId="5984"/>
    <cellStyle name="Comma 53 2 2 2 6" xfId="5985"/>
    <cellStyle name="Comma 53 2 2 3" xfId="5986"/>
    <cellStyle name="Comma 53 2 2 3 2" xfId="5987"/>
    <cellStyle name="Comma 53 2 2 3 2 2" xfId="5988"/>
    <cellStyle name="Comma 53 2 2 3 2 2 2" xfId="5989"/>
    <cellStyle name="Comma 53 2 2 3 2 2 3" xfId="5990"/>
    <cellStyle name="Comma 53 2 2 3 2 2 4" xfId="5991"/>
    <cellStyle name="Comma 53 2 2 3 2 3" xfId="5992"/>
    <cellStyle name="Comma 53 2 2 3 2 4" xfId="5993"/>
    <cellStyle name="Comma 53 2 2 3 2 5" xfId="5994"/>
    <cellStyle name="Comma 53 2 2 3 3" xfId="5995"/>
    <cellStyle name="Comma 53 2 2 3 3 2" xfId="5996"/>
    <cellStyle name="Comma 53 2 2 3 3 3" xfId="5997"/>
    <cellStyle name="Comma 53 2 2 3 3 4" xfId="5998"/>
    <cellStyle name="Comma 53 2 2 3 4" xfId="5999"/>
    <cellStyle name="Comma 53 2 2 3 5" xfId="6000"/>
    <cellStyle name="Comma 53 2 2 3 6" xfId="6001"/>
    <cellStyle name="Comma 53 2 2 4" xfId="6002"/>
    <cellStyle name="Comma 53 2 2 4 2" xfId="6003"/>
    <cellStyle name="Comma 53 2 2 4 2 2" xfId="6004"/>
    <cellStyle name="Comma 53 2 2 4 2 3" xfId="6005"/>
    <cellStyle name="Comma 53 2 2 4 2 4" xfId="6006"/>
    <cellStyle name="Comma 53 2 2 4 3" xfId="6007"/>
    <cellStyle name="Comma 53 2 2 4 4" xfId="6008"/>
    <cellStyle name="Comma 53 2 2 4 5" xfId="6009"/>
    <cellStyle name="Comma 53 2 2 5" xfId="6010"/>
    <cellStyle name="Comma 53 2 2 5 2" xfId="6011"/>
    <cellStyle name="Comma 53 2 2 5 3" xfId="6012"/>
    <cellStyle name="Comma 53 2 2 5 4" xfId="6013"/>
    <cellStyle name="Comma 53 2 2 6" xfId="6014"/>
    <cellStyle name="Comma 53 2 2 7" xfId="6015"/>
    <cellStyle name="Comma 53 2 2 8" xfId="6016"/>
    <cellStyle name="Comma 53 2 3" xfId="6017"/>
    <cellStyle name="Comma 53 2 3 2" xfId="6018"/>
    <cellStyle name="Comma 53 2 3 2 2" xfId="6019"/>
    <cellStyle name="Comma 53 2 3 2 2 2" xfId="6020"/>
    <cellStyle name="Comma 53 2 3 2 2 2 2" xfId="6021"/>
    <cellStyle name="Comma 53 2 3 2 2 2 3" xfId="6022"/>
    <cellStyle name="Comma 53 2 3 2 2 2 4" xfId="6023"/>
    <cellStyle name="Comma 53 2 3 2 2 3" xfId="6024"/>
    <cellStyle name="Comma 53 2 3 2 2 4" xfId="6025"/>
    <cellStyle name="Comma 53 2 3 2 2 5" xfId="6026"/>
    <cellStyle name="Comma 53 2 3 2 3" xfId="6027"/>
    <cellStyle name="Comma 53 2 3 2 3 2" xfId="6028"/>
    <cellStyle name="Comma 53 2 3 2 3 3" xfId="6029"/>
    <cellStyle name="Comma 53 2 3 2 3 4" xfId="6030"/>
    <cellStyle name="Comma 53 2 3 2 4" xfId="6031"/>
    <cellStyle name="Comma 53 2 3 2 5" xfId="6032"/>
    <cellStyle name="Comma 53 2 3 2 6" xfId="6033"/>
    <cellStyle name="Comma 53 2 3 3" xfId="6034"/>
    <cellStyle name="Comma 53 2 3 3 2" xfId="6035"/>
    <cellStyle name="Comma 53 2 3 3 2 2" xfId="6036"/>
    <cellStyle name="Comma 53 2 3 3 2 2 2" xfId="6037"/>
    <cellStyle name="Comma 53 2 3 3 2 2 3" xfId="6038"/>
    <cellStyle name="Comma 53 2 3 3 2 2 4" xfId="6039"/>
    <cellStyle name="Comma 53 2 3 3 2 3" xfId="6040"/>
    <cellStyle name="Comma 53 2 3 3 2 4" xfId="6041"/>
    <cellStyle name="Comma 53 2 3 3 2 5" xfId="6042"/>
    <cellStyle name="Comma 53 2 3 3 3" xfId="6043"/>
    <cellStyle name="Comma 53 2 3 3 3 2" xfId="6044"/>
    <cellStyle name="Comma 53 2 3 3 3 3" xfId="6045"/>
    <cellStyle name="Comma 53 2 3 3 3 4" xfId="6046"/>
    <cellStyle name="Comma 53 2 3 3 4" xfId="6047"/>
    <cellStyle name="Comma 53 2 3 3 5" xfId="6048"/>
    <cellStyle name="Comma 53 2 3 3 6" xfId="6049"/>
    <cellStyle name="Comma 53 2 3 4" xfId="6050"/>
    <cellStyle name="Comma 53 2 3 4 2" xfId="6051"/>
    <cellStyle name="Comma 53 2 3 4 2 2" xfId="6052"/>
    <cellStyle name="Comma 53 2 3 4 2 3" xfId="6053"/>
    <cellStyle name="Comma 53 2 3 4 2 4" xfId="6054"/>
    <cellStyle name="Comma 53 2 3 4 3" xfId="6055"/>
    <cellStyle name="Comma 53 2 3 4 4" xfId="6056"/>
    <cellStyle name="Comma 53 2 3 4 5" xfId="6057"/>
    <cellStyle name="Comma 53 2 3 5" xfId="6058"/>
    <cellStyle name="Comma 53 2 3 5 2" xfId="6059"/>
    <cellStyle name="Comma 53 2 3 5 3" xfId="6060"/>
    <cellStyle name="Comma 53 2 3 5 4" xfId="6061"/>
    <cellStyle name="Comma 53 2 3 6" xfId="6062"/>
    <cellStyle name="Comma 53 2 3 7" xfId="6063"/>
    <cellStyle name="Comma 53 2 3 8" xfId="6064"/>
    <cellStyle name="Comma 53 2 4" xfId="6065"/>
    <cellStyle name="Comma 53 2 4 2" xfId="6066"/>
    <cellStyle name="Comma 53 2 4 2 2" xfId="6067"/>
    <cellStyle name="Comma 53 2 4 2 2 2" xfId="6068"/>
    <cellStyle name="Comma 53 2 4 2 2 3" xfId="6069"/>
    <cellStyle name="Comma 53 2 4 2 2 4" xfId="6070"/>
    <cellStyle name="Comma 53 2 4 2 3" xfId="6071"/>
    <cellStyle name="Comma 53 2 4 2 4" xfId="6072"/>
    <cellStyle name="Comma 53 2 4 2 5" xfId="6073"/>
    <cellStyle name="Comma 53 2 4 3" xfId="6074"/>
    <cellStyle name="Comma 53 2 4 3 2" xfId="6075"/>
    <cellStyle name="Comma 53 2 4 3 3" xfId="6076"/>
    <cellStyle name="Comma 53 2 4 3 4" xfId="6077"/>
    <cellStyle name="Comma 53 2 4 4" xfId="6078"/>
    <cellStyle name="Comma 53 2 4 5" xfId="6079"/>
    <cellStyle name="Comma 53 2 4 6" xfId="6080"/>
    <cellStyle name="Comma 53 2 5" xfId="6081"/>
    <cellStyle name="Comma 53 2 5 2" xfId="6082"/>
    <cellStyle name="Comma 53 2 5 2 2" xfId="6083"/>
    <cellStyle name="Comma 53 2 5 2 2 2" xfId="6084"/>
    <cellStyle name="Comma 53 2 5 2 2 3" xfId="6085"/>
    <cellStyle name="Comma 53 2 5 2 2 4" xfId="6086"/>
    <cellStyle name="Comma 53 2 5 2 3" xfId="6087"/>
    <cellStyle name="Comma 53 2 5 2 4" xfId="6088"/>
    <cellStyle name="Comma 53 2 5 2 5" xfId="6089"/>
    <cellStyle name="Comma 53 2 5 3" xfId="6090"/>
    <cellStyle name="Comma 53 2 5 3 2" xfId="6091"/>
    <cellStyle name="Comma 53 2 5 3 3" xfId="6092"/>
    <cellStyle name="Comma 53 2 5 3 4" xfId="6093"/>
    <cellStyle name="Comma 53 2 5 4" xfId="6094"/>
    <cellStyle name="Comma 53 2 5 5" xfId="6095"/>
    <cellStyle name="Comma 53 2 5 6" xfId="6096"/>
    <cellStyle name="Comma 53 2 6" xfId="6097"/>
    <cellStyle name="Comma 53 2 6 2" xfId="6098"/>
    <cellStyle name="Comma 53 2 6 2 2" xfId="6099"/>
    <cellStyle name="Comma 53 2 6 2 3" xfId="6100"/>
    <cellStyle name="Comma 53 2 6 2 4" xfId="6101"/>
    <cellStyle name="Comma 53 2 6 3" xfId="6102"/>
    <cellStyle name="Comma 53 2 6 4" xfId="6103"/>
    <cellStyle name="Comma 53 2 6 5" xfId="6104"/>
    <cellStyle name="Comma 53 2 7" xfId="6105"/>
    <cellStyle name="Comma 53 2 7 2" xfId="6106"/>
    <cellStyle name="Comma 53 2 7 3" xfId="6107"/>
    <cellStyle name="Comma 53 2 7 4" xfId="6108"/>
    <cellStyle name="Comma 53 2 8" xfId="6109"/>
    <cellStyle name="Comma 53 2 9" xfId="6110"/>
    <cellStyle name="Comma 53 3" xfId="6111"/>
    <cellStyle name="Comma 53 3 10" xfId="6112"/>
    <cellStyle name="Comma 53 3 2" xfId="6113"/>
    <cellStyle name="Comma 53 3 2 2" xfId="6114"/>
    <cellStyle name="Comma 53 3 2 2 2" xfId="6115"/>
    <cellStyle name="Comma 53 3 2 2 2 2" xfId="6116"/>
    <cellStyle name="Comma 53 3 2 2 2 2 2" xfId="6117"/>
    <cellStyle name="Comma 53 3 2 2 2 2 3" xfId="6118"/>
    <cellStyle name="Comma 53 3 2 2 2 2 4" xfId="6119"/>
    <cellStyle name="Comma 53 3 2 2 2 3" xfId="6120"/>
    <cellStyle name="Comma 53 3 2 2 2 4" xfId="6121"/>
    <cellStyle name="Comma 53 3 2 2 2 5" xfId="6122"/>
    <cellStyle name="Comma 53 3 2 2 3" xfId="6123"/>
    <cellStyle name="Comma 53 3 2 2 3 2" xfId="6124"/>
    <cellStyle name="Comma 53 3 2 2 3 3" xfId="6125"/>
    <cellStyle name="Comma 53 3 2 2 3 4" xfId="6126"/>
    <cellStyle name="Comma 53 3 2 2 4" xfId="6127"/>
    <cellStyle name="Comma 53 3 2 2 5" xfId="6128"/>
    <cellStyle name="Comma 53 3 2 2 6" xfId="6129"/>
    <cellStyle name="Comma 53 3 2 3" xfId="6130"/>
    <cellStyle name="Comma 53 3 2 3 2" xfId="6131"/>
    <cellStyle name="Comma 53 3 2 3 2 2" xfId="6132"/>
    <cellStyle name="Comma 53 3 2 3 2 2 2" xfId="6133"/>
    <cellStyle name="Comma 53 3 2 3 2 2 3" xfId="6134"/>
    <cellStyle name="Comma 53 3 2 3 2 2 4" xfId="6135"/>
    <cellStyle name="Comma 53 3 2 3 2 3" xfId="6136"/>
    <cellStyle name="Comma 53 3 2 3 2 4" xfId="6137"/>
    <cellStyle name="Comma 53 3 2 3 2 5" xfId="6138"/>
    <cellStyle name="Comma 53 3 2 3 3" xfId="6139"/>
    <cellStyle name="Comma 53 3 2 3 3 2" xfId="6140"/>
    <cellStyle name="Comma 53 3 2 3 3 3" xfId="6141"/>
    <cellStyle name="Comma 53 3 2 3 3 4" xfId="6142"/>
    <cellStyle name="Comma 53 3 2 3 4" xfId="6143"/>
    <cellStyle name="Comma 53 3 2 3 5" xfId="6144"/>
    <cellStyle name="Comma 53 3 2 3 6" xfId="6145"/>
    <cellStyle name="Comma 53 3 2 4" xfId="6146"/>
    <cellStyle name="Comma 53 3 2 4 2" xfId="6147"/>
    <cellStyle name="Comma 53 3 2 4 2 2" xfId="6148"/>
    <cellStyle name="Comma 53 3 2 4 2 3" xfId="6149"/>
    <cellStyle name="Comma 53 3 2 4 2 4" xfId="6150"/>
    <cellStyle name="Comma 53 3 2 4 3" xfId="6151"/>
    <cellStyle name="Comma 53 3 2 4 4" xfId="6152"/>
    <cellStyle name="Comma 53 3 2 4 5" xfId="6153"/>
    <cellStyle name="Comma 53 3 2 5" xfId="6154"/>
    <cellStyle name="Comma 53 3 2 5 2" xfId="6155"/>
    <cellStyle name="Comma 53 3 2 5 3" xfId="6156"/>
    <cellStyle name="Comma 53 3 2 5 4" xfId="6157"/>
    <cellStyle name="Comma 53 3 2 6" xfId="6158"/>
    <cellStyle name="Comma 53 3 2 7" xfId="6159"/>
    <cellStyle name="Comma 53 3 2 8" xfId="6160"/>
    <cellStyle name="Comma 53 3 3" xfId="6161"/>
    <cellStyle name="Comma 53 3 3 2" xfId="6162"/>
    <cellStyle name="Comma 53 3 3 2 2" xfId="6163"/>
    <cellStyle name="Comma 53 3 3 2 2 2" xfId="6164"/>
    <cellStyle name="Comma 53 3 3 2 2 2 2" xfId="6165"/>
    <cellStyle name="Comma 53 3 3 2 2 2 3" xfId="6166"/>
    <cellStyle name="Comma 53 3 3 2 2 2 4" xfId="6167"/>
    <cellStyle name="Comma 53 3 3 2 2 3" xfId="6168"/>
    <cellStyle name="Comma 53 3 3 2 2 4" xfId="6169"/>
    <cellStyle name="Comma 53 3 3 2 2 5" xfId="6170"/>
    <cellStyle name="Comma 53 3 3 2 3" xfId="6171"/>
    <cellStyle name="Comma 53 3 3 2 3 2" xfId="6172"/>
    <cellStyle name="Comma 53 3 3 2 3 3" xfId="6173"/>
    <cellStyle name="Comma 53 3 3 2 3 4" xfId="6174"/>
    <cellStyle name="Comma 53 3 3 2 4" xfId="6175"/>
    <cellStyle name="Comma 53 3 3 2 5" xfId="6176"/>
    <cellStyle name="Comma 53 3 3 2 6" xfId="6177"/>
    <cellStyle name="Comma 53 3 3 3" xfId="6178"/>
    <cellStyle name="Comma 53 3 3 3 2" xfId="6179"/>
    <cellStyle name="Comma 53 3 3 3 2 2" xfId="6180"/>
    <cellStyle name="Comma 53 3 3 3 2 2 2" xfId="6181"/>
    <cellStyle name="Comma 53 3 3 3 2 2 3" xfId="6182"/>
    <cellStyle name="Comma 53 3 3 3 2 2 4" xfId="6183"/>
    <cellStyle name="Comma 53 3 3 3 2 3" xfId="6184"/>
    <cellStyle name="Comma 53 3 3 3 2 4" xfId="6185"/>
    <cellStyle name="Comma 53 3 3 3 2 5" xfId="6186"/>
    <cellStyle name="Comma 53 3 3 3 3" xfId="6187"/>
    <cellStyle name="Comma 53 3 3 3 3 2" xfId="6188"/>
    <cellStyle name="Comma 53 3 3 3 3 3" xfId="6189"/>
    <cellStyle name="Comma 53 3 3 3 3 4" xfId="6190"/>
    <cellStyle name="Comma 53 3 3 3 4" xfId="6191"/>
    <cellStyle name="Comma 53 3 3 3 5" xfId="6192"/>
    <cellStyle name="Comma 53 3 3 3 6" xfId="6193"/>
    <cellStyle name="Comma 53 3 3 4" xfId="6194"/>
    <cellStyle name="Comma 53 3 3 4 2" xfId="6195"/>
    <cellStyle name="Comma 53 3 3 4 2 2" xfId="6196"/>
    <cellStyle name="Comma 53 3 3 4 2 3" xfId="6197"/>
    <cellStyle name="Comma 53 3 3 4 2 4" xfId="6198"/>
    <cellStyle name="Comma 53 3 3 4 3" xfId="6199"/>
    <cellStyle name="Comma 53 3 3 4 4" xfId="6200"/>
    <cellStyle name="Comma 53 3 3 4 5" xfId="6201"/>
    <cellStyle name="Comma 53 3 3 5" xfId="6202"/>
    <cellStyle name="Comma 53 3 3 5 2" xfId="6203"/>
    <cellStyle name="Comma 53 3 3 5 3" xfId="6204"/>
    <cellStyle name="Comma 53 3 3 5 4" xfId="6205"/>
    <cellStyle name="Comma 53 3 3 6" xfId="6206"/>
    <cellStyle name="Comma 53 3 3 7" xfId="6207"/>
    <cellStyle name="Comma 53 3 3 8" xfId="6208"/>
    <cellStyle name="Comma 53 3 4" xfId="6209"/>
    <cellStyle name="Comma 53 3 4 2" xfId="6210"/>
    <cellStyle name="Comma 53 3 4 2 2" xfId="6211"/>
    <cellStyle name="Comma 53 3 4 2 2 2" xfId="6212"/>
    <cellStyle name="Comma 53 3 4 2 2 3" xfId="6213"/>
    <cellStyle name="Comma 53 3 4 2 2 4" xfId="6214"/>
    <cellStyle name="Comma 53 3 4 2 3" xfId="6215"/>
    <cellStyle name="Comma 53 3 4 2 4" xfId="6216"/>
    <cellStyle name="Comma 53 3 4 2 5" xfId="6217"/>
    <cellStyle name="Comma 53 3 4 3" xfId="6218"/>
    <cellStyle name="Comma 53 3 4 3 2" xfId="6219"/>
    <cellStyle name="Comma 53 3 4 3 3" xfId="6220"/>
    <cellStyle name="Comma 53 3 4 3 4" xfId="6221"/>
    <cellStyle name="Comma 53 3 4 4" xfId="6222"/>
    <cellStyle name="Comma 53 3 4 5" xfId="6223"/>
    <cellStyle name="Comma 53 3 4 6" xfId="6224"/>
    <cellStyle name="Comma 53 3 5" xfId="6225"/>
    <cellStyle name="Comma 53 3 5 2" xfId="6226"/>
    <cellStyle name="Comma 53 3 5 2 2" xfId="6227"/>
    <cellStyle name="Comma 53 3 5 2 2 2" xfId="6228"/>
    <cellStyle name="Comma 53 3 5 2 2 3" xfId="6229"/>
    <cellStyle name="Comma 53 3 5 2 2 4" xfId="6230"/>
    <cellStyle name="Comma 53 3 5 2 3" xfId="6231"/>
    <cellStyle name="Comma 53 3 5 2 4" xfId="6232"/>
    <cellStyle name="Comma 53 3 5 2 5" xfId="6233"/>
    <cellStyle name="Comma 53 3 5 3" xfId="6234"/>
    <cellStyle name="Comma 53 3 5 3 2" xfId="6235"/>
    <cellStyle name="Comma 53 3 5 3 3" xfId="6236"/>
    <cellStyle name="Comma 53 3 5 3 4" xfId="6237"/>
    <cellStyle name="Comma 53 3 5 4" xfId="6238"/>
    <cellStyle name="Comma 53 3 5 5" xfId="6239"/>
    <cellStyle name="Comma 53 3 5 6" xfId="6240"/>
    <cellStyle name="Comma 53 3 6" xfId="6241"/>
    <cellStyle name="Comma 53 3 6 2" xfId="6242"/>
    <cellStyle name="Comma 53 3 6 2 2" xfId="6243"/>
    <cellStyle name="Comma 53 3 6 2 3" xfId="6244"/>
    <cellStyle name="Comma 53 3 6 2 4" xfId="6245"/>
    <cellStyle name="Comma 53 3 6 3" xfId="6246"/>
    <cellStyle name="Comma 53 3 6 4" xfId="6247"/>
    <cellStyle name="Comma 53 3 6 5" xfId="6248"/>
    <cellStyle name="Comma 53 3 7" xfId="6249"/>
    <cellStyle name="Comma 53 3 7 2" xfId="6250"/>
    <cellStyle name="Comma 53 3 7 3" xfId="6251"/>
    <cellStyle name="Comma 53 3 7 4" xfId="6252"/>
    <cellStyle name="Comma 53 3 8" xfId="6253"/>
    <cellStyle name="Comma 53 3 9" xfId="6254"/>
    <cellStyle name="Comma 53 4" xfId="6255"/>
    <cellStyle name="Comma 53 4 2" xfId="6256"/>
    <cellStyle name="Comma 53 4 2 2" xfId="6257"/>
    <cellStyle name="Comma 53 4 2 2 2" xfId="6258"/>
    <cellStyle name="Comma 53 4 2 2 2 2" xfId="6259"/>
    <cellStyle name="Comma 53 4 2 2 2 3" xfId="6260"/>
    <cellStyle name="Comma 53 4 2 2 2 4" xfId="6261"/>
    <cellStyle name="Comma 53 4 2 2 3" xfId="6262"/>
    <cellStyle name="Comma 53 4 2 2 4" xfId="6263"/>
    <cellStyle name="Comma 53 4 2 2 5" xfId="6264"/>
    <cellStyle name="Comma 53 4 2 3" xfId="6265"/>
    <cellStyle name="Comma 53 4 2 3 2" xfId="6266"/>
    <cellStyle name="Comma 53 4 2 3 3" xfId="6267"/>
    <cellStyle name="Comma 53 4 2 3 4" xfId="6268"/>
    <cellStyle name="Comma 53 4 2 4" xfId="6269"/>
    <cellStyle name="Comma 53 4 2 5" xfId="6270"/>
    <cellStyle name="Comma 53 4 2 6" xfId="6271"/>
    <cellStyle name="Comma 53 4 3" xfId="6272"/>
    <cellStyle name="Comma 53 4 3 2" xfId="6273"/>
    <cellStyle name="Comma 53 4 3 2 2" xfId="6274"/>
    <cellStyle name="Comma 53 4 3 2 2 2" xfId="6275"/>
    <cellStyle name="Comma 53 4 3 2 2 3" xfId="6276"/>
    <cellStyle name="Comma 53 4 3 2 2 4" xfId="6277"/>
    <cellStyle name="Comma 53 4 3 2 3" xfId="6278"/>
    <cellStyle name="Comma 53 4 3 2 4" xfId="6279"/>
    <cellStyle name="Comma 53 4 3 2 5" xfId="6280"/>
    <cellStyle name="Comma 53 4 3 3" xfId="6281"/>
    <cellStyle name="Comma 53 4 3 3 2" xfId="6282"/>
    <cellStyle name="Comma 53 4 3 3 3" xfId="6283"/>
    <cellStyle name="Comma 53 4 3 3 4" xfId="6284"/>
    <cellStyle name="Comma 53 4 3 4" xfId="6285"/>
    <cellStyle name="Comma 53 4 3 5" xfId="6286"/>
    <cellStyle name="Comma 53 4 3 6" xfId="6287"/>
    <cellStyle name="Comma 53 4 4" xfId="6288"/>
    <cellStyle name="Comma 53 4 4 2" xfId="6289"/>
    <cellStyle name="Comma 53 4 4 2 2" xfId="6290"/>
    <cellStyle name="Comma 53 4 4 2 3" xfId="6291"/>
    <cellStyle name="Comma 53 4 4 2 4" xfId="6292"/>
    <cellStyle name="Comma 53 4 4 3" xfId="6293"/>
    <cellStyle name="Comma 53 4 4 4" xfId="6294"/>
    <cellStyle name="Comma 53 4 4 5" xfId="6295"/>
    <cellStyle name="Comma 53 4 5" xfId="6296"/>
    <cellStyle name="Comma 53 4 5 2" xfId="6297"/>
    <cellStyle name="Comma 53 4 5 3" xfId="6298"/>
    <cellStyle name="Comma 53 4 5 4" xfId="6299"/>
    <cellStyle name="Comma 53 4 6" xfId="6300"/>
    <cellStyle name="Comma 53 4 7" xfId="6301"/>
    <cellStyle name="Comma 53 4 8" xfId="6302"/>
    <cellStyle name="Comma 53 5" xfId="6303"/>
    <cellStyle name="Comma 53 5 2" xfId="6304"/>
    <cellStyle name="Comma 53 5 2 2" xfId="6305"/>
    <cellStyle name="Comma 53 5 2 2 2" xfId="6306"/>
    <cellStyle name="Comma 53 5 2 2 2 2" xfId="6307"/>
    <cellStyle name="Comma 53 5 2 2 2 3" xfId="6308"/>
    <cellStyle name="Comma 53 5 2 2 2 4" xfId="6309"/>
    <cellStyle name="Comma 53 5 2 2 3" xfId="6310"/>
    <cellStyle name="Comma 53 5 2 2 4" xfId="6311"/>
    <cellStyle name="Comma 53 5 2 2 5" xfId="6312"/>
    <cellStyle name="Comma 53 5 2 3" xfId="6313"/>
    <cellStyle name="Comma 53 5 2 3 2" xfId="6314"/>
    <cellStyle name="Comma 53 5 2 3 3" xfId="6315"/>
    <cellStyle name="Comma 53 5 2 3 4" xfId="6316"/>
    <cellStyle name="Comma 53 5 2 4" xfId="6317"/>
    <cellStyle name="Comma 53 5 2 5" xfId="6318"/>
    <cellStyle name="Comma 53 5 2 6" xfId="6319"/>
    <cellStyle name="Comma 53 5 3" xfId="6320"/>
    <cellStyle name="Comma 53 5 3 2" xfId="6321"/>
    <cellStyle name="Comma 53 5 3 2 2" xfId="6322"/>
    <cellStyle name="Comma 53 5 3 2 2 2" xfId="6323"/>
    <cellStyle name="Comma 53 5 3 2 2 3" xfId="6324"/>
    <cellStyle name="Comma 53 5 3 2 2 4" xfId="6325"/>
    <cellStyle name="Comma 53 5 3 2 3" xfId="6326"/>
    <cellStyle name="Comma 53 5 3 2 4" xfId="6327"/>
    <cellStyle name="Comma 53 5 3 2 5" xfId="6328"/>
    <cellStyle name="Comma 53 5 3 3" xfId="6329"/>
    <cellStyle name="Comma 53 5 3 3 2" xfId="6330"/>
    <cellStyle name="Comma 53 5 3 3 3" xfId="6331"/>
    <cellStyle name="Comma 53 5 3 3 4" xfId="6332"/>
    <cellStyle name="Comma 53 5 3 4" xfId="6333"/>
    <cellStyle name="Comma 53 5 3 5" xfId="6334"/>
    <cellStyle name="Comma 53 5 3 6" xfId="6335"/>
    <cellStyle name="Comma 53 5 4" xfId="6336"/>
    <cellStyle name="Comma 53 5 4 2" xfId="6337"/>
    <cellStyle name="Comma 53 5 4 2 2" xfId="6338"/>
    <cellStyle name="Comma 53 5 4 2 3" xfId="6339"/>
    <cellStyle name="Comma 53 5 4 2 4" xfId="6340"/>
    <cellStyle name="Comma 53 5 4 3" xfId="6341"/>
    <cellStyle name="Comma 53 5 4 4" xfId="6342"/>
    <cellStyle name="Comma 53 5 4 5" xfId="6343"/>
    <cellStyle name="Comma 53 5 5" xfId="6344"/>
    <cellStyle name="Comma 53 5 5 2" xfId="6345"/>
    <cellStyle name="Comma 53 5 5 3" xfId="6346"/>
    <cellStyle name="Comma 53 5 5 4" xfId="6347"/>
    <cellStyle name="Comma 53 5 6" xfId="6348"/>
    <cellStyle name="Comma 53 5 7" xfId="6349"/>
    <cellStyle name="Comma 53 5 8" xfId="6350"/>
    <cellStyle name="Comma 53 6" xfId="6351"/>
    <cellStyle name="Comma 53 6 2" xfId="6352"/>
    <cellStyle name="Comma 53 6 2 2" xfId="6353"/>
    <cellStyle name="Comma 53 6 2 2 2" xfId="6354"/>
    <cellStyle name="Comma 53 6 2 2 3" xfId="6355"/>
    <cellStyle name="Comma 53 6 2 2 4" xfId="6356"/>
    <cellStyle name="Comma 53 6 2 3" xfId="6357"/>
    <cellStyle name="Comma 53 6 2 4" xfId="6358"/>
    <cellStyle name="Comma 53 6 2 5" xfId="6359"/>
    <cellStyle name="Comma 53 6 3" xfId="6360"/>
    <cellStyle name="Comma 53 6 3 2" xfId="6361"/>
    <cellStyle name="Comma 53 6 3 3" xfId="6362"/>
    <cellStyle name="Comma 53 6 3 4" xfId="6363"/>
    <cellStyle name="Comma 53 6 4" xfId="6364"/>
    <cellStyle name="Comma 53 6 5" xfId="6365"/>
    <cellStyle name="Comma 53 6 6" xfId="6366"/>
    <cellStyle name="Comma 53 7" xfId="6367"/>
    <cellStyle name="Comma 53 7 2" xfId="6368"/>
    <cellStyle name="Comma 53 7 2 2" xfId="6369"/>
    <cellStyle name="Comma 53 7 2 2 2" xfId="6370"/>
    <cellStyle name="Comma 53 7 2 2 3" xfId="6371"/>
    <cellStyle name="Comma 53 7 2 2 4" xfId="6372"/>
    <cellStyle name="Comma 53 7 2 3" xfId="6373"/>
    <cellStyle name="Comma 53 7 2 4" xfId="6374"/>
    <cellStyle name="Comma 53 7 2 5" xfId="6375"/>
    <cellStyle name="Comma 53 7 3" xfId="6376"/>
    <cellStyle name="Comma 53 7 3 2" xfId="6377"/>
    <cellStyle name="Comma 53 7 3 3" xfId="6378"/>
    <cellStyle name="Comma 53 7 3 4" xfId="6379"/>
    <cellStyle name="Comma 53 7 4" xfId="6380"/>
    <cellStyle name="Comma 53 7 5" xfId="6381"/>
    <cellStyle name="Comma 53 7 6" xfId="6382"/>
    <cellStyle name="Comma 53 8" xfId="6383"/>
    <cellStyle name="Comma 53 8 2" xfId="6384"/>
    <cellStyle name="Comma 53 8 2 2" xfId="6385"/>
    <cellStyle name="Comma 53 8 2 3" xfId="6386"/>
    <cellStyle name="Comma 53 8 2 4" xfId="6387"/>
    <cellStyle name="Comma 53 8 3" xfId="6388"/>
    <cellStyle name="Comma 53 8 4" xfId="6389"/>
    <cellStyle name="Comma 53 8 5" xfId="6390"/>
    <cellStyle name="Comma 53 9" xfId="6391"/>
    <cellStyle name="Comma 53 9 2" xfId="6392"/>
    <cellStyle name="Comma 53 9 3" xfId="6393"/>
    <cellStyle name="Comma 53 9 4" xfId="6394"/>
    <cellStyle name="Comma 54" xfId="6395"/>
    <cellStyle name="Comma 54 10" xfId="6396"/>
    <cellStyle name="Comma 54 11" xfId="6397"/>
    <cellStyle name="Comma 54 12" xfId="6398"/>
    <cellStyle name="Comma 54 2" xfId="6399"/>
    <cellStyle name="Comma 54 2 10" xfId="6400"/>
    <cellStyle name="Comma 54 2 2" xfId="6401"/>
    <cellStyle name="Comma 54 2 2 2" xfId="6402"/>
    <cellStyle name="Comma 54 2 2 2 2" xfId="6403"/>
    <cellStyle name="Comma 54 2 2 2 2 2" xfId="6404"/>
    <cellStyle name="Comma 54 2 2 2 2 2 2" xfId="6405"/>
    <cellStyle name="Comma 54 2 2 2 2 2 3" xfId="6406"/>
    <cellStyle name="Comma 54 2 2 2 2 2 4" xfId="6407"/>
    <cellStyle name="Comma 54 2 2 2 2 3" xfId="6408"/>
    <cellStyle name="Comma 54 2 2 2 2 4" xfId="6409"/>
    <cellStyle name="Comma 54 2 2 2 2 5" xfId="6410"/>
    <cellStyle name="Comma 54 2 2 2 3" xfId="6411"/>
    <cellStyle name="Comma 54 2 2 2 3 2" xfId="6412"/>
    <cellStyle name="Comma 54 2 2 2 3 3" xfId="6413"/>
    <cellStyle name="Comma 54 2 2 2 3 4" xfId="6414"/>
    <cellStyle name="Comma 54 2 2 2 4" xfId="6415"/>
    <cellStyle name="Comma 54 2 2 2 5" xfId="6416"/>
    <cellStyle name="Comma 54 2 2 2 6" xfId="6417"/>
    <cellStyle name="Comma 54 2 2 3" xfId="6418"/>
    <cellStyle name="Comma 54 2 2 3 2" xfId="6419"/>
    <cellStyle name="Comma 54 2 2 3 2 2" xfId="6420"/>
    <cellStyle name="Comma 54 2 2 3 2 2 2" xfId="6421"/>
    <cellStyle name="Comma 54 2 2 3 2 2 3" xfId="6422"/>
    <cellStyle name="Comma 54 2 2 3 2 2 4" xfId="6423"/>
    <cellStyle name="Comma 54 2 2 3 2 3" xfId="6424"/>
    <cellStyle name="Comma 54 2 2 3 2 4" xfId="6425"/>
    <cellStyle name="Comma 54 2 2 3 2 5" xfId="6426"/>
    <cellStyle name="Comma 54 2 2 3 3" xfId="6427"/>
    <cellStyle name="Comma 54 2 2 3 3 2" xfId="6428"/>
    <cellStyle name="Comma 54 2 2 3 3 3" xfId="6429"/>
    <cellStyle name="Comma 54 2 2 3 3 4" xfId="6430"/>
    <cellStyle name="Comma 54 2 2 3 4" xfId="6431"/>
    <cellStyle name="Comma 54 2 2 3 5" xfId="6432"/>
    <cellStyle name="Comma 54 2 2 3 6" xfId="6433"/>
    <cellStyle name="Comma 54 2 2 4" xfId="6434"/>
    <cellStyle name="Comma 54 2 2 4 2" xfId="6435"/>
    <cellStyle name="Comma 54 2 2 4 2 2" xfId="6436"/>
    <cellStyle name="Comma 54 2 2 4 2 3" xfId="6437"/>
    <cellStyle name="Comma 54 2 2 4 2 4" xfId="6438"/>
    <cellStyle name="Comma 54 2 2 4 3" xfId="6439"/>
    <cellStyle name="Comma 54 2 2 4 4" xfId="6440"/>
    <cellStyle name="Comma 54 2 2 4 5" xfId="6441"/>
    <cellStyle name="Comma 54 2 2 5" xfId="6442"/>
    <cellStyle name="Comma 54 2 2 5 2" xfId="6443"/>
    <cellStyle name="Comma 54 2 2 5 3" xfId="6444"/>
    <cellStyle name="Comma 54 2 2 5 4" xfId="6445"/>
    <cellStyle name="Comma 54 2 2 6" xfId="6446"/>
    <cellStyle name="Comma 54 2 2 7" xfId="6447"/>
    <cellStyle name="Comma 54 2 2 8" xfId="6448"/>
    <cellStyle name="Comma 54 2 3" xfId="6449"/>
    <cellStyle name="Comma 54 2 3 2" xfId="6450"/>
    <cellStyle name="Comma 54 2 3 2 2" xfId="6451"/>
    <cellStyle name="Comma 54 2 3 2 2 2" xfId="6452"/>
    <cellStyle name="Comma 54 2 3 2 2 2 2" xfId="6453"/>
    <cellStyle name="Comma 54 2 3 2 2 2 3" xfId="6454"/>
    <cellStyle name="Comma 54 2 3 2 2 2 4" xfId="6455"/>
    <cellStyle name="Comma 54 2 3 2 2 3" xfId="6456"/>
    <cellStyle name="Comma 54 2 3 2 2 4" xfId="6457"/>
    <cellStyle name="Comma 54 2 3 2 2 5" xfId="6458"/>
    <cellStyle name="Comma 54 2 3 2 3" xfId="6459"/>
    <cellStyle name="Comma 54 2 3 2 3 2" xfId="6460"/>
    <cellStyle name="Comma 54 2 3 2 3 3" xfId="6461"/>
    <cellStyle name="Comma 54 2 3 2 3 4" xfId="6462"/>
    <cellStyle name="Comma 54 2 3 2 4" xfId="6463"/>
    <cellStyle name="Comma 54 2 3 2 5" xfId="6464"/>
    <cellStyle name="Comma 54 2 3 2 6" xfId="6465"/>
    <cellStyle name="Comma 54 2 3 3" xfId="6466"/>
    <cellStyle name="Comma 54 2 3 3 2" xfId="6467"/>
    <cellStyle name="Comma 54 2 3 3 2 2" xfId="6468"/>
    <cellStyle name="Comma 54 2 3 3 2 2 2" xfId="6469"/>
    <cellStyle name="Comma 54 2 3 3 2 2 3" xfId="6470"/>
    <cellStyle name="Comma 54 2 3 3 2 2 4" xfId="6471"/>
    <cellStyle name="Comma 54 2 3 3 2 3" xfId="6472"/>
    <cellStyle name="Comma 54 2 3 3 2 4" xfId="6473"/>
    <cellStyle name="Comma 54 2 3 3 2 5" xfId="6474"/>
    <cellStyle name="Comma 54 2 3 3 3" xfId="6475"/>
    <cellStyle name="Comma 54 2 3 3 3 2" xfId="6476"/>
    <cellStyle name="Comma 54 2 3 3 3 3" xfId="6477"/>
    <cellStyle name="Comma 54 2 3 3 3 4" xfId="6478"/>
    <cellStyle name="Comma 54 2 3 3 4" xfId="6479"/>
    <cellStyle name="Comma 54 2 3 3 5" xfId="6480"/>
    <cellStyle name="Comma 54 2 3 3 6" xfId="6481"/>
    <cellStyle name="Comma 54 2 3 4" xfId="6482"/>
    <cellStyle name="Comma 54 2 3 4 2" xfId="6483"/>
    <cellStyle name="Comma 54 2 3 4 2 2" xfId="6484"/>
    <cellStyle name="Comma 54 2 3 4 2 3" xfId="6485"/>
    <cellStyle name="Comma 54 2 3 4 2 4" xfId="6486"/>
    <cellStyle name="Comma 54 2 3 4 3" xfId="6487"/>
    <cellStyle name="Comma 54 2 3 4 4" xfId="6488"/>
    <cellStyle name="Comma 54 2 3 4 5" xfId="6489"/>
    <cellStyle name="Comma 54 2 3 5" xfId="6490"/>
    <cellStyle name="Comma 54 2 3 5 2" xfId="6491"/>
    <cellStyle name="Comma 54 2 3 5 3" xfId="6492"/>
    <cellStyle name="Comma 54 2 3 5 4" xfId="6493"/>
    <cellStyle name="Comma 54 2 3 6" xfId="6494"/>
    <cellStyle name="Comma 54 2 3 7" xfId="6495"/>
    <cellStyle name="Comma 54 2 3 8" xfId="6496"/>
    <cellStyle name="Comma 54 2 4" xfId="6497"/>
    <cellStyle name="Comma 54 2 4 2" xfId="6498"/>
    <cellStyle name="Comma 54 2 4 2 2" xfId="6499"/>
    <cellStyle name="Comma 54 2 4 2 2 2" xfId="6500"/>
    <cellStyle name="Comma 54 2 4 2 2 3" xfId="6501"/>
    <cellStyle name="Comma 54 2 4 2 2 4" xfId="6502"/>
    <cellStyle name="Comma 54 2 4 2 3" xfId="6503"/>
    <cellStyle name="Comma 54 2 4 2 4" xfId="6504"/>
    <cellStyle name="Comma 54 2 4 2 5" xfId="6505"/>
    <cellStyle name="Comma 54 2 4 3" xfId="6506"/>
    <cellStyle name="Comma 54 2 4 3 2" xfId="6507"/>
    <cellStyle name="Comma 54 2 4 3 3" xfId="6508"/>
    <cellStyle name="Comma 54 2 4 3 4" xfId="6509"/>
    <cellStyle name="Comma 54 2 4 4" xfId="6510"/>
    <cellStyle name="Comma 54 2 4 5" xfId="6511"/>
    <cellStyle name="Comma 54 2 4 6" xfId="6512"/>
    <cellStyle name="Comma 54 2 5" xfId="6513"/>
    <cellStyle name="Comma 54 2 5 2" xfId="6514"/>
    <cellStyle name="Comma 54 2 5 2 2" xfId="6515"/>
    <cellStyle name="Comma 54 2 5 2 2 2" xfId="6516"/>
    <cellStyle name="Comma 54 2 5 2 2 3" xfId="6517"/>
    <cellStyle name="Comma 54 2 5 2 2 4" xfId="6518"/>
    <cellStyle name="Comma 54 2 5 2 3" xfId="6519"/>
    <cellStyle name="Comma 54 2 5 2 4" xfId="6520"/>
    <cellStyle name="Comma 54 2 5 2 5" xfId="6521"/>
    <cellStyle name="Comma 54 2 5 3" xfId="6522"/>
    <cellStyle name="Comma 54 2 5 3 2" xfId="6523"/>
    <cellStyle name="Comma 54 2 5 3 3" xfId="6524"/>
    <cellStyle name="Comma 54 2 5 3 4" xfId="6525"/>
    <cellStyle name="Comma 54 2 5 4" xfId="6526"/>
    <cellStyle name="Comma 54 2 5 5" xfId="6527"/>
    <cellStyle name="Comma 54 2 5 6" xfId="6528"/>
    <cellStyle name="Comma 54 2 6" xfId="6529"/>
    <cellStyle name="Comma 54 2 6 2" xfId="6530"/>
    <cellStyle name="Comma 54 2 6 2 2" xfId="6531"/>
    <cellStyle name="Comma 54 2 6 2 3" xfId="6532"/>
    <cellStyle name="Comma 54 2 6 2 4" xfId="6533"/>
    <cellStyle name="Comma 54 2 6 3" xfId="6534"/>
    <cellStyle name="Comma 54 2 6 4" xfId="6535"/>
    <cellStyle name="Comma 54 2 6 5" xfId="6536"/>
    <cellStyle name="Comma 54 2 7" xfId="6537"/>
    <cellStyle name="Comma 54 2 7 2" xfId="6538"/>
    <cellStyle name="Comma 54 2 7 3" xfId="6539"/>
    <cellStyle name="Comma 54 2 7 4" xfId="6540"/>
    <cellStyle name="Comma 54 2 8" xfId="6541"/>
    <cellStyle name="Comma 54 2 9" xfId="6542"/>
    <cellStyle name="Comma 54 3" xfId="6543"/>
    <cellStyle name="Comma 54 3 10" xfId="6544"/>
    <cellStyle name="Comma 54 3 2" xfId="6545"/>
    <cellStyle name="Comma 54 3 2 2" xfId="6546"/>
    <cellStyle name="Comma 54 3 2 2 2" xfId="6547"/>
    <cellStyle name="Comma 54 3 2 2 2 2" xfId="6548"/>
    <cellStyle name="Comma 54 3 2 2 2 2 2" xfId="6549"/>
    <cellStyle name="Comma 54 3 2 2 2 2 3" xfId="6550"/>
    <cellStyle name="Comma 54 3 2 2 2 2 4" xfId="6551"/>
    <cellStyle name="Comma 54 3 2 2 2 3" xfId="6552"/>
    <cellStyle name="Comma 54 3 2 2 2 4" xfId="6553"/>
    <cellStyle name="Comma 54 3 2 2 2 5" xfId="6554"/>
    <cellStyle name="Comma 54 3 2 2 3" xfId="6555"/>
    <cellStyle name="Comma 54 3 2 2 3 2" xfId="6556"/>
    <cellStyle name="Comma 54 3 2 2 3 3" xfId="6557"/>
    <cellStyle name="Comma 54 3 2 2 3 4" xfId="6558"/>
    <cellStyle name="Comma 54 3 2 2 4" xfId="6559"/>
    <cellStyle name="Comma 54 3 2 2 5" xfId="6560"/>
    <cellStyle name="Comma 54 3 2 2 6" xfId="6561"/>
    <cellStyle name="Comma 54 3 2 3" xfId="6562"/>
    <cellStyle name="Comma 54 3 2 3 2" xfId="6563"/>
    <cellStyle name="Comma 54 3 2 3 2 2" xfId="6564"/>
    <cellStyle name="Comma 54 3 2 3 2 2 2" xfId="6565"/>
    <cellStyle name="Comma 54 3 2 3 2 2 3" xfId="6566"/>
    <cellStyle name="Comma 54 3 2 3 2 2 4" xfId="6567"/>
    <cellStyle name="Comma 54 3 2 3 2 3" xfId="6568"/>
    <cellStyle name="Comma 54 3 2 3 2 4" xfId="6569"/>
    <cellStyle name="Comma 54 3 2 3 2 5" xfId="6570"/>
    <cellStyle name="Comma 54 3 2 3 3" xfId="6571"/>
    <cellStyle name="Comma 54 3 2 3 3 2" xfId="6572"/>
    <cellStyle name="Comma 54 3 2 3 3 3" xfId="6573"/>
    <cellStyle name="Comma 54 3 2 3 3 4" xfId="6574"/>
    <cellStyle name="Comma 54 3 2 3 4" xfId="6575"/>
    <cellStyle name="Comma 54 3 2 3 5" xfId="6576"/>
    <cellStyle name="Comma 54 3 2 3 6" xfId="6577"/>
    <cellStyle name="Comma 54 3 2 4" xfId="6578"/>
    <cellStyle name="Comma 54 3 2 4 2" xfId="6579"/>
    <cellStyle name="Comma 54 3 2 4 2 2" xfId="6580"/>
    <cellStyle name="Comma 54 3 2 4 2 3" xfId="6581"/>
    <cellStyle name="Comma 54 3 2 4 2 4" xfId="6582"/>
    <cellStyle name="Comma 54 3 2 4 3" xfId="6583"/>
    <cellStyle name="Comma 54 3 2 4 4" xfId="6584"/>
    <cellStyle name="Comma 54 3 2 4 5" xfId="6585"/>
    <cellStyle name="Comma 54 3 2 5" xfId="6586"/>
    <cellStyle name="Comma 54 3 2 5 2" xfId="6587"/>
    <cellStyle name="Comma 54 3 2 5 3" xfId="6588"/>
    <cellStyle name="Comma 54 3 2 5 4" xfId="6589"/>
    <cellStyle name="Comma 54 3 2 6" xfId="6590"/>
    <cellStyle name="Comma 54 3 2 7" xfId="6591"/>
    <cellStyle name="Comma 54 3 2 8" xfId="6592"/>
    <cellStyle name="Comma 54 3 3" xfId="6593"/>
    <cellStyle name="Comma 54 3 3 2" xfId="6594"/>
    <cellStyle name="Comma 54 3 3 2 2" xfId="6595"/>
    <cellStyle name="Comma 54 3 3 2 2 2" xfId="6596"/>
    <cellStyle name="Comma 54 3 3 2 2 2 2" xfId="6597"/>
    <cellStyle name="Comma 54 3 3 2 2 2 3" xfId="6598"/>
    <cellStyle name="Comma 54 3 3 2 2 2 4" xfId="6599"/>
    <cellStyle name="Comma 54 3 3 2 2 3" xfId="6600"/>
    <cellStyle name="Comma 54 3 3 2 2 4" xfId="6601"/>
    <cellStyle name="Comma 54 3 3 2 2 5" xfId="6602"/>
    <cellStyle name="Comma 54 3 3 2 3" xfId="6603"/>
    <cellStyle name="Comma 54 3 3 2 3 2" xfId="6604"/>
    <cellStyle name="Comma 54 3 3 2 3 3" xfId="6605"/>
    <cellStyle name="Comma 54 3 3 2 3 4" xfId="6606"/>
    <cellStyle name="Comma 54 3 3 2 4" xfId="6607"/>
    <cellStyle name="Comma 54 3 3 2 5" xfId="6608"/>
    <cellStyle name="Comma 54 3 3 2 6" xfId="6609"/>
    <cellStyle name="Comma 54 3 3 3" xfId="6610"/>
    <cellStyle name="Comma 54 3 3 3 2" xfId="6611"/>
    <cellStyle name="Comma 54 3 3 3 2 2" xfId="6612"/>
    <cellStyle name="Comma 54 3 3 3 2 2 2" xfId="6613"/>
    <cellStyle name="Comma 54 3 3 3 2 2 3" xfId="6614"/>
    <cellStyle name="Comma 54 3 3 3 2 2 4" xfId="6615"/>
    <cellStyle name="Comma 54 3 3 3 2 3" xfId="6616"/>
    <cellStyle name="Comma 54 3 3 3 2 4" xfId="6617"/>
    <cellStyle name="Comma 54 3 3 3 2 5" xfId="6618"/>
    <cellStyle name="Comma 54 3 3 3 3" xfId="6619"/>
    <cellStyle name="Comma 54 3 3 3 3 2" xfId="6620"/>
    <cellStyle name="Comma 54 3 3 3 3 3" xfId="6621"/>
    <cellStyle name="Comma 54 3 3 3 3 4" xfId="6622"/>
    <cellStyle name="Comma 54 3 3 3 4" xfId="6623"/>
    <cellStyle name="Comma 54 3 3 3 5" xfId="6624"/>
    <cellStyle name="Comma 54 3 3 3 6" xfId="6625"/>
    <cellStyle name="Comma 54 3 3 4" xfId="6626"/>
    <cellStyle name="Comma 54 3 3 4 2" xfId="6627"/>
    <cellStyle name="Comma 54 3 3 4 2 2" xfId="6628"/>
    <cellStyle name="Comma 54 3 3 4 2 3" xfId="6629"/>
    <cellStyle name="Comma 54 3 3 4 2 4" xfId="6630"/>
    <cellStyle name="Comma 54 3 3 4 3" xfId="6631"/>
    <cellStyle name="Comma 54 3 3 4 4" xfId="6632"/>
    <cellStyle name="Comma 54 3 3 4 5" xfId="6633"/>
    <cellStyle name="Comma 54 3 3 5" xfId="6634"/>
    <cellStyle name="Comma 54 3 3 5 2" xfId="6635"/>
    <cellStyle name="Comma 54 3 3 5 3" xfId="6636"/>
    <cellStyle name="Comma 54 3 3 5 4" xfId="6637"/>
    <cellStyle name="Comma 54 3 3 6" xfId="6638"/>
    <cellStyle name="Comma 54 3 3 7" xfId="6639"/>
    <cellStyle name="Comma 54 3 3 8" xfId="6640"/>
    <cellStyle name="Comma 54 3 4" xfId="6641"/>
    <cellStyle name="Comma 54 3 4 2" xfId="6642"/>
    <cellStyle name="Comma 54 3 4 2 2" xfId="6643"/>
    <cellStyle name="Comma 54 3 4 2 2 2" xfId="6644"/>
    <cellStyle name="Comma 54 3 4 2 2 3" xfId="6645"/>
    <cellStyle name="Comma 54 3 4 2 2 4" xfId="6646"/>
    <cellStyle name="Comma 54 3 4 2 3" xfId="6647"/>
    <cellStyle name="Comma 54 3 4 2 4" xfId="6648"/>
    <cellStyle name="Comma 54 3 4 2 5" xfId="6649"/>
    <cellStyle name="Comma 54 3 4 3" xfId="6650"/>
    <cellStyle name="Comma 54 3 4 3 2" xfId="6651"/>
    <cellStyle name="Comma 54 3 4 3 3" xfId="6652"/>
    <cellStyle name="Comma 54 3 4 3 4" xfId="6653"/>
    <cellStyle name="Comma 54 3 4 4" xfId="6654"/>
    <cellStyle name="Comma 54 3 4 5" xfId="6655"/>
    <cellStyle name="Comma 54 3 4 6" xfId="6656"/>
    <cellStyle name="Comma 54 3 5" xfId="6657"/>
    <cellStyle name="Comma 54 3 5 2" xfId="6658"/>
    <cellStyle name="Comma 54 3 5 2 2" xfId="6659"/>
    <cellStyle name="Comma 54 3 5 2 2 2" xfId="6660"/>
    <cellStyle name="Comma 54 3 5 2 2 3" xfId="6661"/>
    <cellStyle name="Comma 54 3 5 2 2 4" xfId="6662"/>
    <cellStyle name="Comma 54 3 5 2 3" xfId="6663"/>
    <cellStyle name="Comma 54 3 5 2 4" xfId="6664"/>
    <cellStyle name="Comma 54 3 5 2 5" xfId="6665"/>
    <cellStyle name="Comma 54 3 5 3" xfId="6666"/>
    <cellStyle name="Comma 54 3 5 3 2" xfId="6667"/>
    <cellStyle name="Comma 54 3 5 3 3" xfId="6668"/>
    <cellStyle name="Comma 54 3 5 3 4" xfId="6669"/>
    <cellStyle name="Comma 54 3 5 4" xfId="6670"/>
    <cellStyle name="Comma 54 3 5 5" xfId="6671"/>
    <cellStyle name="Comma 54 3 5 6" xfId="6672"/>
    <cellStyle name="Comma 54 3 6" xfId="6673"/>
    <cellStyle name="Comma 54 3 6 2" xfId="6674"/>
    <cellStyle name="Comma 54 3 6 2 2" xfId="6675"/>
    <cellStyle name="Comma 54 3 6 2 3" xfId="6676"/>
    <cellStyle name="Comma 54 3 6 2 4" xfId="6677"/>
    <cellStyle name="Comma 54 3 6 3" xfId="6678"/>
    <cellStyle name="Comma 54 3 6 4" xfId="6679"/>
    <cellStyle name="Comma 54 3 6 5" xfId="6680"/>
    <cellStyle name="Comma 54 3 7" xfId="6681"/>
    <cellStyle name="Comma 54 3 7 2" xfId="6682"/>
    <cellStyle name="Comma 54 3 7 3" xfId="6683"/>
    <cellStyle name="Comma 54 3 7 4" xfId="6684"/>
    <cellStyle name="Comma 54 3 8" xfId="6685"/>
    <cellStyle name="Comma 54 3 9" xfId="6686"/>
    <cellStyle name="Comma 54 4" xfId="6687"/>
    <cellStyle name="Comma 54 4 2" xfId="6688"/>
    <cellStyle name="Comma 54 4 2 2" xfId="6689"/>
    <cellStyle name="Comma 54 4 2 2 2" xfId="6690"/>
    <cellStyle name="Comma 54 4 2 2 2 2" xfId="6691"/>
    <cellStyle name="Comma 54 4 2 2 2 3" xfId="6692"/>
    <cellStyle name="Comma 54 4 2 2 2 4" xfId="6693"/>
    <cellStyle name="Comma 54 4 2 2 3" xfId="6694"/>
    <cellStyle name="Comma 54 4 2 2 4" xfId="6695"/>
    <cellStyle name="Comma 54 4 2 2 5" xfId="6696"/>
    <cellStyle name="Comma 54 4 2 3" xfId="6697"/>
    <cellStyle name="Comma 54 4 2 3 2" xfId="6698"/>
    <cellStyle name="Comma 54 4 2 3 3" xfId="6699"/>
    <cellStyle name="Comma 54 4 2 3 4" xfId="6700"/>
    <cellStyle name="Comma 54 4 2 4" xfId="6701"/>
    <cellStyle name="Comma 54 4 2 5" xfId="6702"/>
    <cellStyle name="Comma 54 4 2 6" xfId="6703"/>
    <cellStyle name="Comma 54 4 3" xfId="6704"/>
    <cellStyle name="Comma 54 4 3 2" xfId="6705"/>
    <cellStyle name="Comma 54 4 3 2 2" xfId="6706"/>
    <cellStyle name="Comma 54 4 3 2 2 2" xfId="6707"/>
    <cellStyle name="Comma 54 4 3 2 2 3" xfId="6708"/>
    <cellStyle name="Comma 54 4 3 2 2 4" xfId="6709"/>
    <cellStyle name="Comma 54 4 3 2 3" xfId="6710"/>
    <cellStyle name="Comma 54 4 3 2 4" xfId="6711"/>
    <cellStyle name="Comma 54 4 3 2 5" xfId="6712"/>
    <cellStyle name="Comma 54 4 3 3" xfId="6713"/>
    <cellStyle name="Comma 54 4 3 3 2" xfId="6714"/>
    <cellStyle name="Comma 54 4 3 3 3" xfId="6715"/>
    <cellStyle name="Comma 54 4 3 3 4" xfId="6716"/>
    <cellStyle name="Comma 54 4 3 4" xfId="6717"/>
    <cellStyle name="Comma 54 4 3 5" xfId="6718"/>
    <cellStyle name="Comma 54 4 3 6" xfId="6719"/>
    <cellStyle name="Comma 54 4 4" xfId="6720"/>
    <cellStyle name="Comma 54 4 4 2" xfId="6721"/>
    <cellStyle name="Comma 54 4 4 2 2" xfId="6722"/>
    <cellStyle name="Comma 54 4 4 2 3" xfId="6723"/>
    <cellStyle name="Comma 54 4 4 2 4" xfId="6724"/>
    <cellStyle name="Comma 54 4 4 3" xfId="6725"/>
    <cellStyle name="Comma 54 4 4 4" xfId="6726"/>
    <cellStyle name="Comma 54 4 4 5" xfId="6727"/>
    <cellStyle name="Comma 54 4 5" xfId="6728"/>
    <cellStyle name="Comma 54 4 5 2" xfId="6729"/>
    <cellStyle name="Comma 54 4 5 3" xfId="6730"/>
    <cellStyle name="Comma 54 4 5 4" xfId="6731"/>
    <cellStyle name="Comma 54 4 6" xfId="6732"/>
    <cellStyle name="Comma 54 4 7" xfId="6733"/>
    <cellStyle name="Comma 54 4 8" xfId="6734"/>
    <cellStyle name="Comma 54 5" xfId="6735"/>
    <cellStyle name="Comma 54 5 2" xfId="6736"/>
    <cellStyle name="Comma 54 5 2 2" xfId="6737"/>
    <cellStyle name="Comma 54 5 2 2 2" xfId="6738"/>
    <cellStyle name="Comma 54 5 2 2 2 2" xfId="6739"/>
    <cellStyle name="Comma 54 5 2 2 2 3" xfId="6740"/>
    <cellStyle name="Comma 54 5 2 2 2 4" xfId="6741"/>
    <cellStyle name="Comma 54 5 2 2 3" xfId="6742"/>
    <cellStyle name="Comma 54 5 2 2 4" xfId="6743"/>
    <cellStyle name="Comma 54 5 2 2 5" xfId="6744"/>
    <cellStyle name="Comma 54 5 2 3" xfId="6745"/>
    <cellStyle name="Comma 54 5 2 3 2" xfId="6746"/>
    <cellStyle name="Comma 54 5 2 3 3" xfId="6747"/>
    <cellStyle name="Comma 54 5 2 3 4" xfId="6748"/>
    <cellStyle name="Comma 54 5 2 4" xfId="6749"/>
    <cellStyle name="Comma 54 5 2 5" xfId="6750"/>
    <cellStyle name="Comma 54 5 2 6" xfId="6751"/>
    <cellStyle name="Comma 54 5 3" xfId="6752"/>
    <cellStyle name="Comma 54 5 3 2" xfId="6753"/>
    <cellStyle name="Comma 54 5 3 2 2" xfId="6754"/>
    <cellStyle name="Comma 54 5 3 2 2 2" xfId="6755"/>
    <cellStyle name="Comma 54 5 3 2 2 3" xfId="6756"/>
    <cellStyle name="Comma 54 5 3 2 2 4" xfId="6757"/>
    <cellStyle name="Comma 54 5 3 2 3" xfId="6758"/>
    <cellStyle name="Comma 54 5 3 2 4" xfId="6759"/>
    <cellStyle name="Comma 54 5 3 2 5" xfId="6760"/>
    <cellStyle name="Comma 54 5 3 3" xfId="6761"/>
    <cellStyle name="Comma 54 5 3 3 2" xfId="6762"/>
    <cellStyle name="Comma 54 5 3 3 3" xfId="6763"/>
    <cellStyle name="Comma 54 5 3 3 4" xfId="6764"/>
    <cellStyle name="Comma 54 5 3 4" xfId="6765"/>
    <cellStyle name="Comma 54 5 3 5" xfId="6766"/>
    <cellStyle name="Comma 54 5 3 6" xfId="6767"/>
    <cellStyle name="Comma 54 5 4" xfId="6768"/>
    <cellStyle name="Comma 54 5 4 2" xfId="6769"/>
    <cellStyle name="Comma 54 5 4 2 2" xfId="6770"/>
    <cellStyle name="Comma 54 5 4 2 3" xfId="6771"/>
    <cellStyle name="Comma 54 5 4 2 4" xfId="6772"/>
    <cellStyle name="Comma 54 5 4 3" xfId="6773"/>
    <cellStyle name="Comma 54 5 4 4" xfId="6774"/>
    <cellStyle name="Comma 54 5 4 5" xfId="6775"/>
    <cellStyle name="Comma 54 5 5" xfId="6776"/>
    <cellStyle name="Comma 54 5 5 2" xfId="6777"/>
    <cellStyle name="Comma 54 5 5 3" xfId="6778"/>
    <cellStyle name="Comma 54 5 5 4" xfId="6779"/>
    <cellStyle name="Comma 54 5 6" xfId="6780"/>
    <cellStyle name="Comma 54 5 7" xfId="6781"/>
    <cellStyle name="Comma 54 5 8" xfId="6782"/>
    <cellStyle name="Comma 54 6" xfId="6783"/>
    <cellStyle name="Comma 54 6 2" xfId="6784"/>
    <cellStyle name="Comma 54 6 2 2" xfId="6785"/>
    <cellStyle name="Comma 54 6 2 2 2" xfId="6786"/>
    <cellStyle name="Comma 54 6 2 2 3" xfId="6787"/>
    <cellStyle name="Comma 54 6 2 2 4" xfId="6788"/>
    <cellStyle name="Comma 54 6 2 3" xfId="6789"/>
    <cellStyle name="Comma 54 6 2 4" xfId="6790"/>
    <cellStyle name="Comma 54 6 2 5" xfId="6791"/>
    <cellStyle name="Comma 54 6 3" xfId="6792"/>
    <cellStyle name="Comma 54 6 3 2" xfId="6793"/>
    <cellStyle name="Comma 54 6 3 3" xfId="6794"/>
    <cellStyle name="Comma 54 6 3 4" xfId="6795"/>
    <cellStyle name="Comma 54 6 4" xfId="6796"/>
    <cellStyle name="Comma 54 6 5" xfId="6797"/>
    <cellStyle name="Comma 54 6 6" xfId="6798"/>
    <cellStyle name="Comma 54 7" xfId="6799"/>
    <cellStyle name="Comma 54 7 2" xfId="6800"/>
    <cellStyle name="Comma 54 7 2 2" xfId="6801"/>
    <cellStyle name="Comma 54 7 2 2 2" xfId="6802"/>
    <cellStyle name="Comma 54 7 2 2 3" xfId="6803"/>
    <cellStyle name="Comma 54 7 2 2 4" xfId="6804"/>
    <cellStyle name="Comma 54 7 2 3" xfId="6805"/>
    <cellStyle name="Comma 54 7 2 4" xfId="6806"/>
    <cellStyle name="Comma 54 7 2 5" xfId="6807"/>
    <cellStyle name="Comma 54 7 3" xfId="6808"/>
    <cellStyle name="Comma 54 7 3 2" xfId="6809"/>
    <cellStyle name="Comma 54 7 3 3" xfId="6810"/>
    <cellStyle name="Comma 54 7 3 4" xfId="6811"/>
    <cellStyle name="Comma 54 7 4" xfId="6812"/>
    <cellStyle name="Comma 54 7 5" xfId="6813"/>
    <cellStyle name="Comma 54 7 6" xfId="6814"/>
    <cellStyle name="Comma 54 8" xfId="6815"/>
    <cellStyle name="Comma 54 8 2" xfId="6816"/>
    <cellStyle name="Comma 54 8 2 2" xfId="6817"/>
    <cellStyle name="Comma 54 8 2 3" xfId="6818"/>
    <cellStyle name="Comma 54 8 2 4" xfId="6819"/>
    <cellStyle name="Comma 54 8 3" xfId="6820"/>
    <cellStyle name="Comma 54 8 4" xfId="6821"/>
    <cellStyle name="Comma 54 8 5" xfId="6822"/>
    <cellStyle name="Comma 54 9" xfId="6823"/>
    <cellStyle name="Comma 54 9 2" xfId="6824"/>
    <cellStyle name="Comma 54 9 3" xfId="6825"/>
    <cellStyle name="Comma 54 9 4" xfId="6826"/>
    <cellStyle name="Comma 55" xfId="6827"/>
    <cellStyle name="Comma 55 10" xfId="6828"/>
    <cellStyle name="Comma 55 11" xfId="6829"/>
    <cellStyle name="Comma 55 12" xfId="6830"/>
    <cellStyle name="Comma 55 2" xfId="6831"/>
    <cellStyle name="Comma 55 2 10" xfId="6832"/>
    <cellStyle name="Comma 55 2 2" xfId="6833"/>
    <cellStyle name="Comma 55 2 2 2" xfId="6834"/>
    <cellStyle name="Comma 55 2 2 2 2" xfId="6835"/>
    <cellStyle name="Comma 55 2 2 2 2 2" xfId="6836"/>
    <cellStyle name="Comma 55 2 2 2 2 2 2" xfId="6837"/>
    <cellStyle name="Comma 55 2 2 2 2 2 3" xfId="6838"/>
    <cellStyle name="Comma 55 2 2 2 2 2 4" xfId="6839"/>
    <cellStyle name="Comma 55 2 2 2 2 3" xfId="6840"/>
    <cellStyle name="Comma 55 2 2 2 2 4" xfId="6841"/>
    <cellStyle name="Comma 55 2 2 2 2 5" xfId="6842"/>
    <cellStyle name="Comma 55 2 2 2 3" xfId="6843"/>
    <cellStyle name="Comma 55 2 2 2 3 2" xfId="6844"/>
    <cellStyle name="Comma 55 2 2 2 3 3" xfId="6845"/>
    <cellStyle name="Comma 55 2 2 2 3 4" xfId="6846"/>
    <cellStyle name="Comma 55 2 2 2 4" xfId="6847"/>
    <cellStyle name="Comma 55 2 2 2 5" xfId="6848"/>
    <cellStyle name="Comma 55 2 2 2 6" xfId="6849"/>
    <cellStyle name="Comma 55 2 2 3" xfId="6850"/>
    <cellStyle name="Comma 55 2 2 3 2" xfId="6851"/>
    <cellStyle name="Comma 55 2 2 3 2 2" xfId="6852"/>
    <cellStyle name="Comma 55 2 2 3 2 2 2" xfId="6853"/>
    <cellStyle name="Comma 55 2 2 3 2 2 3" xfId="6854"/>
    <cellStyle name="Comma 55 2 2 3 2 2 4" xfId="6855"/>
    <cellStyle name="Comma 55 2 2 3 2 3" xfId="6856"/>
    <cellStyle name="Comma 55 2 2 3 2 4" xfId="6857"/>
    <cellStyle name="Comma 55 2 2 3 2 5" xfId="6858"/>
    <cellStyle name="Comma 55 2 2 3 3" xfId="6859"/>
    <cellStyle name="Comma 55 2 2 3 3 2" xfId="6860"/>
    <cellStyle name="Comma 55 2 2 3 3 3" xfId="6861"/>
    <cellStyle name="Comma 55 2 2 3 3 4" xfId="6862"/>
    <cellStyle name="Comma 55 2 2 3 4" xfId="6863"/>
    <cellStyle name="Comma 55 2 2 3 5" xfId="6864"/>
    <cellStyle name="Comma 55 2 2 3 6" xfId="6865"/>
    <cellStyle name="Comma 55 2 2 4" xfId="6866"/>
    <cellStyle name="Comma 55 2 2 4 2" xfId="6867"/>
    <cellStyle name="Comma 55 2 2 4 2 2" xfId="6868"/>
    <cellStyle name="Comma 55 2 2 4 2 3" xfId="6869"/>
    <cellStyle name="Comma 55 2 2 4 2 4" xfId="6870"/>
    <cellStyle name="Comma 55 2 2 4 3" xfId="6871"/>
    <cellStyle name="Comma 55 2 2 4 4" xfId="6872"/>
    <cellStyle name="Comma 55 2 2 4 5" xfId="6873"/>
    <cellStyle name="Comma 55 2 2 5" xfId="6874"/>
    <cellStyle name="Comma 55 2 2 5 2" xfId="6875"/>
    <cellStyle name="Comma 55 2 2 5 3" xfId="6876"/>
    <cellStyle name="Comma 55 2 2 5 4" xfId="6877"/>
    <cellStyle name="Comma 55 2 2 6" xfId="6878"/>
    <cellStyle name="Comma 55 2 2 7" xfId="6879"/>
    <cellStyle name="Comma 55 2 2 8" xfId="6880"/>
    <cellStyle name="Comma 55 2 3" xfId="6881"/>
    <cellStyle name="Comma 55 2 3 2" xfId="6882"/>
    <cellStyle name="Comma 55 2 3 2 2" xfId="6883"/>
    <cellStyle name="Comma 55 2 3 2 2 2" xfId="6884"/>
    <cellStyle name="Comma 55 2 3 2 2 2 2" xfId="6885"/>
    <cellStyle name="Comma 55 2 3 2 2 2 3" xfId="6886"/>
    <cellStyle name="Comma 55 2 3 2 2 2 4" xfId="6887"/>
    <cellStyle name="Comma 55 2 3 2 2 3" xfId="6888"/>
    <cellStyle name="Comma 55 2 3 2 2 4" xfId="6889"/>
    <cellStyle name="Comma 55 2 3 2 2 5" xfId="6890"/>
    <cellStyle name="Comma 55 2 3 2 3" xfId="6891"/>
    <cellStyle name="Comma 55 2 3 2 3 2" xfId="6892"/>
    <cellStyle name="Comma 55 2 3 2 3 3" xfId="6893"/>
    <cellStyle name="Comma 55 2 3 2 3 4" xfId="6894"/>
    <cellStyle name="Comma 55 2 3 2 4" xfId="6895"/>
    <cellStyle name="Comma 55 2 3 2 5" xfId="6896"/>
    <cellStyle name="Comma 55 2 3 2 6" xfId="6897"/>
    <cellStyle name="Comma 55 2 3 3" xfId="6898"/>
    <cellStyle name="Comma 55 2 3 3 2" xfId="6899"/>
    <cellStyle name="Comma 55 2 3 3 2 2" xfId="6900"/>
    <cellStyle name="Comma 55 2 3 3 2 2 2" xfId="6901"/>
    <cellStyle name="Comma 55 2 3 3 2 2 3" xfId="6902"/>
    <cellStyle name="Comma 55 2 3 3 2 2 4" xfId="6903"/>
    <cellStyle name="Comma 55 2 3 3 2 3" xfId="6904"/>
    <cellStyle name="Comma 55 2 3 3 2 4" xfId="6905"/>
    <cellStyle name="Comma 55 2 3 3 2 5" xfId="6906"/>
    <cellStyle name="Comma 55 2 3 3 3" xfId="6907"/>
    <cellStyle name="Comma 55 2 3 3 3 2" xfId="6908"/>
    <cellStyle name="Comma 55 2 3 3 3 3" xfId="6909"/>
    <cellStyle name="Comma 55 2 3 3 3 4" xfId="6910"/>
    <cellStyle name="Comma 55 2 3 3 4" xfId="6911"/>
    <cellStyle name="Comma 55 2 3 3 5" xfId="6912"/>
    <cellStyle name="Comma 55 2 3 3 6" xfId="6913"/>
    <cellStyle name="Comma 55 2 3 4" xfId="6914"/>
    <cellStyle name="Comma 55 2 3 4 2" xfId="6915"/>
    <cellStyle name="Comma 55 2 3 4 2 2" xfId="6916"/>
    <cellStyle name="Comma 55 2 3 4 2 3" xfId="6917"/>
    <cellStyle name="Comma 55 2 3 4 2 4" xfId="6918"/>
    <cellStyle name="Comma 55 2 3 4 3" xfId="6919"/>
    <cellStyle name="Comma 55 2 3 4 4" xfId="6920"/>
    <cellStyle name="Comma 55 2 3 4 5" xfId="6921"/>
    <cellStyle name="Comma 55 2 3 5" xfId="6922"/>
    <cellStyle name="Comma 55 2 3 5 2" xfId="6923"/>
    <cellStyle name="Comma 55 2 3 5 3" xfId="6924"/>
    <cellStyle name="Comma 55 2 3 5 4" xfId="6925"/>
    <cellStyle name="Comma 55 2 3 6" xfId="6926"/>
    <cellStyle name="Comma 55 2 3 7" xfId="6927"/>
    <cellStyle name="Comma 55 2 3 8" xfId="6928"/>
    <cellStyle name="Comma 55 2 4" xfId="6929"/>
    <cellStyle name="Comma 55 2 4 2" xfId="6930"/>
    <cellStyle name="Comma 55 2 4 2 2" xfId="6931"/>
    <cellStyle name="Comma 55 2 4 2 2 2" xfId="6932"/>
    <cellStyle name="Comma 55 2 4 2 2 3" xfId="6933"/>
    <cellStyle name="Comma 55 2 4 2 2 4" xfId="6934"/>
    <cellStyle name="Comma 55 2 4 2 3" xfId="6935"/>
    <cellStyle name="Comma 55 2 4 2 4" xfId="6936"/>
    <cellStyle name="Comma 55 2 4 2 5" xfId="6937"/>
    <cellStyle name="Comma 55 2 4 3" xfId="6938"/>
    <cellStyle name="Comma 55 2 4 3 2" xfId="6939"/>
    <cellStyle name="Comma 55 2 4 3 3" xfId="6940"/>
    <cellStyle name="Comma 55 2 4 3 4" xfId="6941"/>
    <cellStyle name="Comma 55 2 4 4" xfId="6942"/>
    <cellStyle name="Comma 55 2 4 5" xfId="6943"/>
    <cellStyle name="Comma 55 2 4 6" xfId="6944"/>
    <cellStyle name="Comma 55 2 5" xfId="6945"/>
    <cellStyle name="Comma 55 2 5 2" xfId="6946"/>
    <cellStyle name="Comma 55 2 5 2 2" xfId="6947"/>
    <cellStyle name="Comma 55 2 5 2 2 2" xfId="6948"/>
    <cellStyle name="Comma 55 2 5 2 2 3" xfId="6949"/>
    <cellStyle name="Comma 55 2 5 2 2 4" xfId="6950"/>
    <cellStyle name="Comma 55 2 5 2 3" xfId="6951"/>
    <cellStyle name="Comma 55 2 5 2 4" xfId="6952"/>
    <cellStyle name="Comma 55 2 5 2 5" xfId="6953"/>
    <cellStyle name="Comma 55 2 5 3" xfId="6954"/>
    <cellStyle name="Comma 55 2 5 3 2" xfId="6955"/>
    <cellStyle name="Comma 55 2 5 3 3" xfId="6956"/>
    <cellStyle name="Comma 55 2 5 3 4" xfId="6957"/>
    <cellStyle name="Comma 55 2 5 4" xfId="6958"/>
    <cellStyle name="Comma 55 2 5 5" xfId="6959"/>
    <cellStyle name="Comma 55 2 5 6" xfId="6960"/>
    <cellStyle name="Comma 55 2 6" xfId="6961"/>
    <cellStyle name="Comma 55 2 6 2" xfId="6962"/>
    <cellStyle name="Comma 55 2 6 2 2" xfId="6963"/>
    <cellStyle name="Comma 55 2 6 2 3" xfId="6964"/>
    <cellStyle name="Comma 55 2 6 2 4" xfId="6965"/>
    <cellStyle name="Comma 55 2 6 3" xfId="6966"/>
    <cellStyle name="Comma 55 2 6 4" xfId="6967"/>
    <cellStyle name="Comma 55 2 6 5" xfId="6968"/>
    <cellStyle name="Comma 55 2 7" xfId="6969"/>
    <cellStyle name="Comma 55 2 7 2" xfId="6970"/>
    <cellStyle name="Comma 55 2 7 3" xfId="6971"/>
    <cellStyle name="Comma 55 2 7 4" xfId="6972"/>
    <cellStyle name="Comma 55 2 8" xfId="6973"/>
    <cellStyle name="Comma 55 2 9" xfId="6974"/>
    <cellStyle name="Comma 55 3" xfId="6975"/>
    <cellStyle name="Comma 55 3 10" xfId="6976"/>
    <cellStyle name="Comma 55 3 2" xfId="6977"/>
    <cellStyle name="Comma 55 3 2 2" xfId="6978"/>
    <cellStyle name="Comma 55 3 2 2 2" xfId="6979"/>
    <cellStyle name="Comma 55 3 2 2 2 2" xfId="6980"/>
    <cellStyle name="Comma 55 3 2 2 2 2 2" xfId="6981"/>
    <cellStyle name="Comma 55 3 2 2 2 2 3" xfId="6982"/>
    <cellStyle name="Comma 55 3 2 2 2 2 4" xfId="6983"/>
    <cellStyle name="Comma 55 3 2 2 2 3" xfId="6984"/>
    <cellStyle name="Comma 55 3 2 2 2 4" xfId="6985"/>
    <cellStyle name="Comma 55 3 2 2 2 5" xfId="6986"/>
    <cellStyle name="Comma 55 3 2 2 3" xfId="6987"/>
    <cellStyle name="Comma 55 3 2 2 3 2" xfId="6988"/>
    <cellStyle name="Comma 55 3 2 2 3 3" xfId="6989"/>
    <cellStyle name="Comma 55 3 2 2 3 4" xfId="6990"/>
    <cellStyle name="Comma 55 3 2 2 4" xfId="6991"/>
    <cellStyle name="Comma 55 3 2 2 5" xfId="6992"/>
    <cellStyle name="Comma 55 3 2 2 6" xfId="6993"/>
    <cellStyle name="Comma 55 3 2 3" xfId="6994"/>
    <cellStyle name="Comma 55 3 2 3 2" xfId="6995"/>
    <cellStyle name="Comma 55 3 2 3 2 2" xfId="6996"/>
    <cellStyle name="Comma 55 3 2 3 2 2 2" xfId="6997"/>
    <cellStyle name="Comma 55 3 2 3 2 2 3" xfId="6998"/>
    <cellStyle name="Comma 55 3 2 3 2 2 4" xfId="6999"/>
    <cellStyle name="Comma 55 3 2 3 2 3" xfId="7000"/>
    <cellStyle name="Comma 55 3 2 3 2 4" xfId="7001"/>
    <cellStyle name="Comma 55 3 2 3 2 5" xfId="7002"/>
    <cellStyle name="Comma 55 3 2 3 3" xfId="7003"/>
    <cellStyle name="Comma 55 3 2 3 3 2" xfId="7004"/>
    <cellStyle name="Comma 55 3 2 3 3 3" xfId="7005"/>
    <cellStyle name="Comma 55 3 2 3 3 4" xfId="7006"/>
    <cellStyle name="Comma 55 3 2 3 4" xfId="7007"/>
    <cellStyle name="Comma 55 3 2 3 5" xfId="7008"/>
    <cellStyle name="Comma 55 3 2 3 6" xfId="7009"/>
    <cellStyle name="Comma 55 3 2 4" xfId="7010"/>
    <cellStyle name="Comma 55 3 2 4 2" xfId="7011"/>
    <cellStyle name="Comma 55 3 2 4 2 2" xfId="7012"/>
    <cellStyle name="Comma 55 3 2 4 2 3" xfId="7013"/>
    <cellStyle name="Comma 55 3 2 4 2 4" xfId="7014"/>
    <cellStyle name="Comma 55 3 2 4 3" xfId="7015"/>
    <cellStyle name="Comma 55 3 2 4 4" xfId="7016"/>
    <cellStyle name="Comma 55 3 2 4 5" xfId="7017"/>
    <cellStyle name="Comma 55 3 2 5" xfId="7018"/>
    <cellStyle name="Comma 55 3 2 5 2" xfId="7019"/>
    <cellStyle name="Comma 55 3 2 5 3" xfId="7020"/>
    <cellStyle name="Comma 55 3 2 5 4" xfId="7021"/>
    <cellStyle name="Comma 55 3 2 6" xfId="7022"/>
    <cellStyle name="Comma 55 3 2 7" xfId="7023"/>
    <cellStyle name="Comma 55 3 2 8" xfId="7024"/>
    <cellStyle name="Comma 55 3 3" xfId="7025"/>
    <cellStyle name="Comma 55 3 3 2" xfId="7026"/>
    <cellStyle name="Comma 55 3 3 2 2" xfId="7027"/>
    <cellStyle name="Comma 55 3 3 2 2 2" xfId="7028"/>
    <cellStyle name="Comma 55 3 3 2 2 2 2" xfId="7029"/>
    <cellStyle name="Comma 55 3 3 2 2 2 3" xfId="7030"/>
    <cellStyle name="Comma 55 3 3 2 2 2 4" xfId="7031"/>
    <cellStyle name="Comma 55 3 3 2 2 3" xfId="7032"/>
    <cellStyle name="Comma 55 3 3 2 2 4" xfId="7033"/>
    <cellStyle name="Comma 55 3 3 2 2 5" xfId="7034"/>
    <cellStyle name="Comma 55 3 3 2 3" xfId="7035"/>
    <cellStyle name="Comma 55 3 3 2 3 2" xfId="7036"/>
    <cellStyle name="Comma 55 3 3 2 3 3" xfId="7037"/>
    <cellStyle name="Comma 55 3 3 2 3 4" xfId="7038"/>
    <cellStyle name="Comma 55 3 3 2 4" xfId="7039"/>
    <cellStyle name="Comma 55 3 3 2 5" xfId="7040"/>
    <cellStyle name="Comma 55 3 3 2 6" xfId="7041"/>
    <cellStyle name="Comma 55 3 3 3" xfId="7042"/>
    <cellStyle name="Comma 55 3 3 3 2" xfId="7043"/>
    <cellStyle name="Comma 55 3 3 3 2 2" xfId="7044"/>
    <cellStyle name="Comma 55 3 3 3 2 2 2" xfId="7045"/>
    <cellStyle name="Comma 55 3 3 3 2 2 3" xfId="7046"/>
    <cellStyle name="Comma 55 3 3 3 2 2 4" xfId="7047"/>
    <cellStyle name="Comma 55 3 3 3 2 3" xfId="7048"/>
    <cellStyle name="Comma 55 3 3 3 2 4" xfId="7049"/>
    <cellStyle name="Comma 55 3 3 3 2 5" xfId="7050"/>
    <cellStyle name="Comma 55 3 3 3 3" xfId="7051"/>
    <cellStyle name="Comma 55 3 3 3 3 2" xfId="7052"/>
    <cellStyle name="Comma 55 3 3 3 3 3" xfId="7053"/>
    <cellStyle name="Comma 55 3 3 3 3 4" xfId="7054"/>
    <cellStyle name="Comma 55 3 3 3 4" xfId="7055"/>
    <cellStyle name="Comma 55 3 3 3 5" xfId="7056"/>
    <cellStyle name="Comma 55 3 3 3 6" xfId="7057"/>
    <cellStyle name="Comma 55 3 3 4" xfId="7058"/>
    <cellStyle name="Comma 55 3 3 4 2" xfId="7059"/>
    <cellStyle name="Comma 55 3 3 4 2 2" xfId="7060"/>
    <cellStyle name="Comma 55 3 3 4 2 3" xfId="7061"/>
    <cellStyle name="Comma 55 3 3 4 2 4" xfId="7062"/>
    <cellStyle name="Comma 55 3 3 4 3" xfId="7063"/>
    <cellStyle name="Comma 55 3 3 4 4" xfId="7064"/>
    <cellStyle name="Comma 55 3 3 4 5" xfId="7065"/>
    <cellStyle name="Comma 55 3 3 5" xfId="7066"/>
    <cellStyle name="Comma 55 3 3 5 2" xfId="7067"/>
    <cellStyle name="Comma 55 3 3 5 3" xfId="7068"/>
    <cellStyle name="Comma 55 3 3 5 4" xfId="7069"/>
    <cellStyle name="Comma 55 3 3 6" xfId="7070"/>
    <cellStyle name="Comma 55 3 3 7" xfId="7071"/>
    <cellStyle name="Comma 55 3 3 8" xfId="7072"/>
    <cellStyle name="Comma 55 3 4" xfId="7073"/>
    <cellStyle name="Comma 55 3 4 2" xfId="7074"/>
    <cellStyle name="Comma 55 3 4 2 2" xfId="7075"/>
    <cellStyle name="Comma 55 3 4 2 2 2" xfId="7076"/>
    <cellStyle name="Comma 55 3 4 2 2 3" xfId="7077"/>
    <cellStyle name="Comma 55 3 4 2 2 4" xfId="7078"/>
    <cellStyle name="Comma 55 3 4 2 3" xfId="7079"/>
    <cellStyle name="Comma 55 3 4 2 4" xfId="7080"/>
    <cellStyle name="Comma 55 3 4 2 5" xfId="7081"/>
    <cellStyle name="Comma 55 3 4 3" xfId="7082"/>
    <cellStyle name="Comma 55 3 4 3 2" xfId="7083"/>
    <cellStyle name="Comma 55 3 4 3 3" xfId="7084"/>
    <cellStyle name="Comma 55 3 4 3 4" xfId="7085"/>
    <cellStyle name="Comma 55 3 4 4" xfId="7086"/>
    <cellStyle name="Comma 55 3 4 5" xfId="7087"/>
    <cellStyle name="Comma 55 3 4 6" xfId="7088"/>
    <cellStyle name="Comma 55 3 5" xfId="7089"/>
    <cellStyle name="Comma 55 3 5 2" xfId="7090"/>
    <cellStyle name="Comma 55 3 5 2 2" xfId="7091"/>
    <cellStyle name="Comma 55 3 5 2 2 2" xfId="7092"/>
    <cellStyle name="Comma 55 3 5 2 2 3" xfId="7093"/>
    <cellStyle name="Comma 55 3 5 2 2 4" xfId="7094"/>
    <cellStyle name="Comma 55 3 5 2 3" xfId="7095"/>
    <cellStyle name="Comma 55 3 5 2 4" xfId="7096"/>
    <cellStyle name="Comma 55 3 5 2 5" xfId="7097"/>
    <cellStyle name="Comma 55 3 5 3" xfId="7098"/>
    <cellStyle name="Comma 55 3 5 3 2" xfId="7099"/>
    <cellStyle name="Comma 55 3 5 3 3" xfId="7100"/>
    <cellStyle name="Comma 55 3 5 3 4" xfId="7101"/>
    <cellStyle name="Comma 55 3 5 4" xfId="7102"/>
    <cellStyle name="Comma 55 3 5 5" xfId="7103"/>
    <cellStyle name="Comma 55 3 5 6" xfId="7104"/>
    <cellStyle name="Comma 55 3 6" xfId="7105"/>
    <cellStyle name="Comma 55 3 6 2" xfId="7106"/>
    <cellStyle name="Comma 55 3 6 2 2" xfId="7107"/>
    <cellStyle name="Comma 55 3 6 2 3" xfId="7108"/>
    <cellStyle name="Comma 55 3 6 2 4" xfId="7109"/>
    <cellStyle name="Comma 55 3 6 3" xfId="7110"/>
    <cellStyle name="Comma 55 3 6 4" xfId="7111"/>
    <cellStyle name="Comma 55 3 6 5" xfId="7112"/>
    <cellStyle name="Comma 55 3 7" xfId="7113"/>
    <cellStyle name="Comma 55 3 7 2" xfId="7114"/>
    <cellStyle name="Comma 55 3 7 3" xfId="7115"/>
    <cellStyle name="Comma 55 3 7 4" xfId="7116"/>
    <cellStyle name="Comma 55 3 8" xfId="7117"/>
    <cellStyle name="Comma 55 3 9" xfId="7118"/>
    <cellStyle name="Comma 55 4" xfId="7119"/>
    <cellStyle name="Comma 55 4 2" xfId="7120"/>
    <cellStyle name="Comma 55 4 2 2" xfId="7121"/>
    <cellStyle name="Comma 55 4 2 2 2" xfId="7122"/>
    <cellStyle name="Comma 55 4 2 2 2 2" xfId="7123"/>
    <cellStyle name="Comma 55 4 2 2 2 3" xfId="7124"/>
    <cellStyle name="Comma 55 4 2 2 2 4" xfId="7125"/>
    <cellStyle name="Comma 55 4 2 2 3" xfId="7126"/>
    <cellStyle name="Comma 55 4 2 2 4" xfId="7127"/>
    <cellStyle name="Comma 55 4 2 2 5" xfId="7128"/>
    <cellStyle name="Comma 55 4 2 3" xfId="7129"/>
    <cellStyle name="Comma 55 4 2 3 2" xfId="7130"/>
    <cellStyle name="Comma 55 4 2 3 3" xfId="7131"/>
    <cellStyle name="Comma 55 4 2 3 4" xfId="7132"/>
    <cellStyle name="Comma 55 4 2 4" xfId="7133"/>
    <cellStyle name="Comma 55 4 2 5" xfId="7134"/>
    <cellStyle name="Comma 55 4 2 6" xfId="7135"/>
    <cellStyle name="Comma 55 4 3" xfId="7136"/>
    <cellStyle name="Comma 55 4 3 2" xfId="7137"/>
    <cellStyle name="Comma 55 4 3 2 2" xfId="7138"/>
    <cellStyle name="Comma 55 4 3 2 2 2" xfId="7139"/>
    <cellStyle name="Comma 55 4 3 2 2 3" xfId="7140"/>
    <cellStyle name="Comma 55 4 3 2 2 4" xfId="7141"/>
    <cellStyle name="Comma 55 4 3 2 3" xfId="7142"/>
    <cellStyle name="Comma 55 4 3 2 4" xfId="7143"/>
    <cellStyle name="Comma 55 4 3 2 5" xfId="7144"/>
    <cellStyle name="Comma 55 4 3 3" xfId="7145"/>
    <cellStyle name="Comma 55 4 3 3 2" xfId="7146"/>
    <cellStyle name="Comma 55 4 3 3 3" xfId="7147"/>
    <cellStyle name="Comma 55 4 3 3 4" xfId="7148"/>
    <cellStyle name="Comma 55 4 3 4" xfId="7149"/>
    <cellStyle name="Comma 55 4 3 5" xfId="7150"/>
    <cellStyle name="Comma 55 4 3 6" xfId="7151"/>
    <cellStyle name="Comma 55 4 4" xfId="7152"/>
    <cellStyle name="Comma 55 4 4 2" xfId="7153"/>
    <cellStyle name="Comma 55 4 4 2 2" xfId="7154"/>
    <cellStyle name="Comma 55 4 4 2 3" xfId="7155"/>
    <cellStyle name="Comma 55 4 4 2 4" xfId="7156"/>
    <cellStyle name="Comma 55 4 4 3" xfId="7157"/>
    <cellStyle name="Comma 55 4 4 4" xfId="7158"/>
    <cellStyle name="Comma 55 4 4 5" xfId="7159"/>
    <cellStyle name="Comma 55 4 5" xfId="7160"/>
    <cellStyle name="Comma 55 4 5 2" xfId="7161"/>
    <cellStyle name="Comma 55 4 5 3" xfId="7162"/>
    <cellStyle name="Comma 55 4 5 4" xfId="7163"/>
    <cellStyle name="Comma 55 4 6" xfId="7164"/>
    <cellStyle name="Comma 55 4 7" xfId="7165"/>
    <cellStyle name="Comma 55 4 8" xfId="7166"/>
    <cellStyle name="Comma 55 5" xfId="7167"/>
    <cellStyle name="Comma 55 5 2" xfId="7168"/>
    <cellStyle name="Comma 55 5 2 2" xfId="7169"/>
    <cellStyle name="Comma 55 5 2 2 2" xfId="7170"/>
    <cellStyle name="Comma 55 5 2 2 2 2" xfId="7171"/>
    <cellStyle name="Comma 55 5 2 2 2 3" xfId="7172"/>
    <cellStyle name="Comma 55 5 2 2 2 4" xfId="7173"/>
    <cellStyle name="Comma 55 5 2 2 3" xfId="7174"/>
    <cellStyle name="Comma 55 5 2 2 4" xfId="7175"/>
    <cellStyle name="Comma 55 5 2 2 5" xfId="7176"/>
    <cellStyle name="Comma 55 5 2 3" xfId="7177"/>
    <cellStyle name="Comma 55 5 2 3 2" xfId="7178"/>
    <cellStyle name="Comma 55 5 2 3 3" xfId="7179"/>
    <cellStyle name="Comma 55 5 2 3 4" xfId="7180"/>
    <cellStyle name="Comma 55 5 2 4" xfId="7181"/>
    <cellStyle name="Comma 55 5 2 5" xfId="7182"/>
    <cellStyle name="Comma 55 5 2 6" xfId="7183"/>
    <cellStyle name="Comma 55 5 3" xfId="7184"/>
    <cellStyle name="Comma 55 5 3 2" xfId="7185"/>
    <cellStyle name="Comma 55 5 3 2 2" xfId="7186"/>
    <cellStyle name="Comma 55 5 3 2 2 2" xfId="7187"/>
    <cellStyle name="Comma 55 5 3 2 2 3" xfId="7188"/>
    <cellStyle name="Comma 55 5 3 2 2 4" xfId="7189"/>
    <cellStyle name="Comma 55 5 3 2 3" xfId="7190"/>
    <cellStyle name="Comma 55 5 3 2 4" xfId="7191"/>
    <cellStyle name="Comma 55 5 3 2 5" xfId="7192"/>
    <cellStyle name="Comma 55 5 3 3" xfId="7193"/>
    <cellStyle name="Comma 55 5 3 3 2" xfId="7194"/>
    <cellStyle name="Comma 55 5 3 3 3" xfId="7195"/>
    <cellStyle name="Comma 55 5 3 3 4" xfId="7196"/>
    <cellStyle name="Comma 55 5 3 4" xfId="7197"/>
    <cellStyle name="Comma 55 5 3 5" xfId="7198"/>
    <cellStyle name="Comma 55 5 3 6" xfId="7199"/>
    <cellStyle name="Comma 55 5 4" xfId="7200"/>
    <cellStyle name="Comma 55 5 4 2" xfId="7201"/>
    <cellStyle name="Comma 55 5 4 2 2" xfId="7202"/>
    <cellStyle name="Comma 55 5 4 2 3" xfId="7203"/>
    <cellStyle name="Comma 55 5 4 2 4" xfId="7204"/>
    <cellStyle name="Comma 55 5 4 3" xfId="7205"/>
    <cellStyle name="Comma 55 5 4 4" xfId="7206"/>
    <cellStyle name="Comma 55 5 4 5" xfId="7207"/>
    <cellStyle name="Comma 55 5 5" xfId="7208"/>
    <cellStyle name="Comma 55 5 5 2" xfId="7209"/>
    <cellStyle name="Comma 55 5 5 3" xfId="7210"/>
    <cellStyle name="Comma 55 5 5 4" xfId="7211"/>
    <cellStyle name="Comma 55 5 6" xfId="7212"/>
    <cellStyle name="Comma 55 5 7" xfId="7213"/>
    <cellStyle name="Comma 55 5 8" xfId="7214"/>
    <cellStyle name="Comma 55 6" xfId="7215"/>
    <cellStyle name="Comma 55 6 2" xfId="7216"/>
    <cellStyle name="Comma 55 6 2 2" xfId="7217"/>
    <cellStyle name="Comma 55 6 2 2 2" xfId="7218"/>
    <cellStyle name="Comma 55 6 2 2 3" xfId="7219"/>
    <cellStyle name="Comma 55 6 2 2 4" xfId="7220"/>
    <cellStyle name="Comma 55 6 2 3" xfId="7221"/>
    <cellStyle name="Comma 55 6 2 4" xfId="7222"/>
    <cellStyle name="Comma 55 6 2 5" xfId="7223"/>
    <cellStyle name="Comma 55 6 3" xfId="7224"/>
    <cellStyle name="Comma 55 6 3 2" xfId="7225"/>
    <cellStyle name="Comma 55 6 3 3" xfId="7226"/>
    <cellStyle name="Comma 55 6 3 4" xfId="7227"/>
    <cellStyle name="Comma 55 6 4" xfId="7228"/>
    <cellStyle name="Comma 55 6 5" xfId="7229"/>
    <cellStyle name="Comma 55 6 6" xfId="7230"/>
    <cellStyle name="Comma 55 7" xfId="7231"/>
    <cellStyle name="Comma 55 7 2" xfId="7232"/>
    <cellStyle name="Comma 55 7 2 2" xfId="7233"/>
    <cellStyle name="Comma 55 7 2 2 2" xfId="7234"/>
    <cellStyle name="Comma 55 7 2 2 3" xfId="7235"/>
    <cellStyle name="Comma 55 7 2 2 4" xfId="7236"/>
    <cellStyle name="Comma 55 7 2 3" xfId="7237"/>
    <cellStyle name="Comma 55 7 2 4" xfId="7238"/>
    <cellStyle name="Comma 55 7 2 5" xfId="7239"/>
    <cellStyle name="Comma 55 7 3" xfId="7240"/>
    <cellStyle name="Comma 55 7 3 2" xfId="7241"/>
    <cellStyle name="Comma 55 7 3 3" xfId="7242"/>
    <cellStyle name="Comma 55 7 3 4" xfId="7243"/>
    <cellStyle name="Comma 55 7 4" xfId="7244"/>
    <cellStyle name="Comma 55 7 5" xfId="7245"/>
    <cellStyle name="Comma 55 7 6" xfId="7246"/>
    <cellStyle name="Comma 55 8" xfId="7247"/>
    <cellStyle name="Comma 55 8 2" xfId="7248"/>
    <cellStyle name="Comma 55 8 2 2" xfId="7249"/>
    <cellStyle name="Comma 55 8 2 3" xfId="7250"/>
    <cellStyle name="Comma 55 8 2 4" xfId="7251"/>
    <cellStyle name="Comma 55 8 3" xfId="7252"/>
    <cellStyle name="Comma 55 8 4" xfId="7253"/>
    <cellStyle name="Comma 55 8 5" xfId="7254"/>
    <cellStyle name="Comma 55 9" xfId="7255"/>
    <cellStyle name="Comma 55 9 2" xfId="7256"/>
    <cellStyle name="Comma 55 9 3" xfId="7257"/>
    <cellStyle name="Comma 55 9 4" xfId="7258"/>
    <cellStyle name="Comma 56" xfId="7259"/>
    <cellStyle name="Comma 56 10" xfId="7260"/>
    <cellStyle name="Comma 56 11" xfId="7261"/>
    <cellStyle name="Comma 56 12" xfId="7262"/>
    <cellStyle name="Comma 56 2" xfId="7263"/>
    <cellStyle name="Comma 56 2 10" xfId="7264"/>
    <cellStyle name="Comma 56 2 2" xfId="7265"/>
    <cellStyle name="Comma 56 2 2 2" xfId="7266"/>
    <cellStyle name="Comma 56 2 2 2 2" xfId="7267"/>
    <cellStyle name="Comma 56 2 2 2 2 2" xfId="7268"/>
    <cellStyle name="Comma 56 2 2 2 2 2 2" xfId="7269"/>
    <cellStyle name="Comma 56 2 2 2 2 2 3" xfId="7270"/>
    <cellStyle name="Comma 56 2 2 2 2 2 4" xfId="7271"/>
    <cellStyle name="Comma 56 2 2 2 2 3" xfId="7272"/>
    <cellStyle name="Comma 56 2 2 2 2 4" xfId="7273"/>
    <cellStyle name="Comma 56 2 2 2 2 5" xfId="7274"/>
    <cellStyle name="Comma 56 2 2 2 3" xfId="7275"/>
    <cellStyle name="Comma 56 2 2 2 3 2" xfId="7276"/>
    <cellStyle name="Comma 56 2 2 2 3 3" xfId="7277"/>
    <cellStyle name="Comma 56 2 2 2 3 4" xfId="7278"/>
    <cellStyle name="Comma 56 2 2 2 4" xfId="7279"/>
    <cellStyle name="Comma 56 2 2 2 5" xfId="7280"/>
    <cellStyle name="Comma 56 2 2 2 6" xfId="7281"/>
    <cellStyle name="Comma 56 2 2 3" xfId="7282"/>
    <cellStyle name="Comma 56 2 2 3 2" xfId="7283"/>
    <cellStyle name="Comma 56 2 2 3 2 2" xfId="7284"/>
    <cellStyle name="Comma 56 2 2 3 2 2 2" xfId="7285"/>
    <cellStyle name="Comma 56 2 2 3 2 2 3" xfId="7286"/>
    <cellStyle name="Comma 56 2 2 3 2 2 4" xfId="7287"/>
    <cellStyle name="Comma 56 2 2 3 2 3" xfId="7288"/>
    <cellStyle name="Comma 56 2 2 3 2 4" xfId="7289"/>
    <cellStyle name="Comma 56 2 2 3 2 5" xfId="7290"/>
    <cellStyle name="Comma 56 2 2 3 3" xfId="7291"/>
    <cellStyle name="Comma 56 2 2 3 3 2" xfId="7292"/>
    <cellStyle name="Comma 56 2 2 3 3 3" xfId="7293"/>
    <cellStyle name="Comma 56 2 2 3 3 4" xfId="7294"/>
    <cellStyle name="Comma 56 2 2 3 4" xfId="7295"/>
    <cellStyle name="Comma 56 2 2 3 5" xfId="7296"/>
    <cellStyle name="Comma 56 2 2 3 6" xfId="7297"/>
    <cellStyle name="Comma 56 2 2 4" xfId="7298"/>
    <cellStyle name="Comma 56 2 2 4 2" xfId="7299"/>
    <cellStyle name="Comma 56 2 2 4 2 2" xfId="7300"/>
    <cellStyle name="Comma 56 2 2 4 2 3" xfId="7301"/>
    <cellStyle name="Comma 56 2 2 4 2 4" xfId="7302"/>
    <cellStyle name="Comma 56 2 2 4 3" xfId="7303"/>
    <cellStyle name="Comma 56 2 2 4 4" xfId="7304"/>
    <cellStyle name="Comma 56 2 2 4 5" xfId="7305"/>
    <cellStyle name="Comma 56 2 2 5" xfId="7306"/>
    <cellStyle name="Comma 56 2 2 5 2" xfId="7307"/>
    <cellStyle name="Comma 56 2 2 5 3" xfId="7308"/>
    <cellStyle name="Comma 56 2 2 5 4" xfId="7309"/>
    <cellStyle name="Comma 56 2 2 6" xfId="7310"/>
    <cellStyle name="Comma 56 2 2 7" xfId="7311"/>
    <cellStyle name="Comma 56 2 2 8" xfId="7312"/>
    <cellStyle name="Comma 56 2 3" xfId="7313"/>
    <cellStyle name="Comma 56 2 3 2" xfId="7314"/>
    <cellStyle name="Comma 56 2 3 2 2" xfId="7315"/>
    <cellStyle name="Comma 56 2 3 2 2 2" xfId="7316"/>
    <cellStyle name="Comma 56 2 3 2 2 2 2" xfId="7317"/>
    <cellStyle name="Comma 56 2 3 2 2 2 3" xfId="7318"/>
    <cellStyle name="Comma 56 2 3 2 2 2 4" xfId="7319"/>
    <cellStyle name="Comma 56 2 3 2 2 3" xfId="7320"/>
    <cellStyle name="Comma 56 2 3 2 2 4" xfId="7321"/>
    <cellStyle name="Comma 56 2 3 2 2 5" xfId="7322"/>
    <cellStyle name="Comma 56 2 3 2 3" xfId="7323"/>
    <cellStyle name="Comma 56 2 3 2 3 2" xfId="7324"/>
    <cellStyle name="Comma 56 2 3 2 3 3" xfId="7325"/>
    <cellStyle name="Comma 56 2 3 2 3 4" xfId="7326"/>
    <cellStyle name="Comma 56 2 3 2 4" xfId="7327"/>
    <cellStyle name="Comma 56 2 3 2 5" xfId="7328"/>
    <cellStyle name="Comma 56 2 3 2 6" xfId="7329"/>
    <cellStyle name="Comma 56 2 3 3" xfId="7330"/>
    <cellStyle name="Comma 56 2 3 3 2" xfId="7331"/>
    <cellStyle name="Comma 56 2 3 3 2 2" xfId="7332"/>
    <cellStyle name="Comma 56 2 3 3 2 2 2" xfId="7333"/>
    <cellStyle name="Comma 56 2 3 3 2 2 3" xfId="7334"/>
    <cellStyle name="Comma 56 2 3 3 2 2 4" xfId="7335"/>
    <cellStyle name="Comma 56 2 3 3 2 3" xfId="7336"/>
    <cellStyle name="Comma 56 2 3 3 2 4" xfId="7337"/>
    <cellStyle name="Comma 56 2 3 3 2 5" xfId="7338"/>
    <cellStyle name="Comma 56 2 3 3 3" xfId="7339"/>
    <cellStyle name="Comma 56 2 3 3 3 2" xfId="7340"/>
    <cellStyle name="Comma 56 2 3 3 3 3" xfId="7341"/>
    <cellStyle name="Comma 56 2 3 3 3 4" xfId="7342"/>
    <cellStyle name="Comma 56 2 3 3 4" xfId="7343"/>
    <cellStyle name="Comma 56 2 3 3 5" xfId="7344"/>
    <cellStyle name="Comma 56 2 3 3 6" xfId="7345"/>
    <cellStyle name="Comma 56 2 3 4" xfId="7346"/>
    <cellStyle name="Comma 56 2 3 4 2" xfId="7347"/>
    <cellStyle name="Comma 56 2 3 4 2 2" xfId="7348"/>
    <cellStyle name="Comma 56 2 3 4 2 3" xfId="7349"/>
    <cellStyle name="Comma 56 2 3 4 2 4" xfId="7350"/>
    <cellStyle name="Comma 56 2 3 4 3" xfId="7351"/>
    <cellStyle name="Comma 56 2 3 4 4" xfId="7352"/>
    <cellStyle name="Comma 56 2 3 4 5" xfId="7353"/>
    <cellStyle name="Comma 56 2 3 5" xfId="7354"/>
    <cellStyle name="Comma 56 2 3 5 2" xfId="7355"/>
    <cellStyle name="Comma 56 2 3 5 3" xfId="7356"/>
    <cellStyle name="Comma 56 2 3 5 4" xfId="7357"/>
    <cellStyle name="Comma 56 2 3 6" xfId="7358"/>
    <cellStyle name="Comma 56 2 3 7" xfId="7359"/>
    <cellStyle name="Comma 56 2 3 8" xfId="7360"/>
    <cellStyle name="Comma 56 2 4" xfId="7361"/>
    <cellStyle name="Comma 56 2 4 2" xfId="7362"/>
    <cellStyle name="Comma 56 2 4 2 2" xfId="7363"/>
    <cellStyle name="Comma 56 2 4 2 2 2" xfId="7364"/>
    <cellStyle name="Comma 56 2 4 2 2 3" xfId="7365"/>
    <cellStyle name="Comma 56 2 4 2 2 4" xfId="7366"/>
    <cellStyle name="Comma 56 2 4 2 3" xfId="7367"/>
    <cellStyle name="Comma 56 2 4 2 4" xfId="7368"/>
    <cellStyle name="Comma 56 2 4 2 5" xfId="7369"/>
    <cellStyle name="Comma 56 2 4 3" xfId="7370"/>
    <cellStyle name="Comma 56 2 4 3 2" xfId="7371"/>
    <cellStyle name="Comma 56 2 4 3 3" xfId="7372"/>
    <cellStyle name="Comma 56 2 4 3 4" xfId="7373"/>
    <cellStyle name="Comma 56 2 4 4" xfId="7374"/>
    <cellStyle name="Comma 56 2 4 5" xfId="7375"/>
    <cellStyle name="Comma 56 2 4 6" xfId="7376"/>
    <cellStyle name="Comma 56 2 5" xfId="7377"/>
    <cellStyle name="Comma 56 2 5 2" xfId="7378"/>
    <cellStyle name="Comma 56 2 5 2 2" xfId="7379"/>
    <cellStyle name="Comma 56 2 5 2 2 2" xfId="7380"/>
    <cellStyle name="Comma 56 2 5 2 2 3" xfId="7381"/>
    <cellStyle name="Comma 56 2 5 2 2 4" xfId="7382"/>
    <cellStyle name="Comma 56 2 5 2 3" xfId="7383"/>
    <cellStyle name="Comma 56 2 5 2 4" xfId="7384"/>
    <cellStyle name="Comma 56 2 5 2 5" xfId="7385"/>
    <cellStyle name="Comma 56 2 5 3" xfId="7386"/>
    <cellStyle name="Comma 56 2 5 3 2" xfId="7387"/>
    <cellStyle name="Comma 56 2 5 3 3" xfId="7388"/>
    <cellStyle name="Comma 56 2 5 3 4" xfId="7389"/>
    <cellStyle name="Comma 56 2 5 4" xfId="7390"/>
    <cellStyle name="Comma 56 2 5 5" xfId="7391"/>
    <cellStyle name="Comma 56 2 5 6" xfId="7392"/>
    <cellStyle name="Comma 56 2 6" xfId="7393"/>
    <cellStyle name="Comma 56 2 6 2" xfId="7394"/>
    <cellStyle name="Comma 56 2 6 2 2" xfId="7395"/>
    <cellStyle name="Comma 56 2 6 2 3" xfId="7396"/>
    <cellStyle name="Comma 56 2 6 2 4" xfId="7397"/>
    <cellStyle name="Comma 56 2 6 3" xfId="7398"/>
    <cellStyle name="Comma 56 2 6 4" xfId="7399"/>
    <cellStyle name="Comma 56 2 6 5" xfId="7400"/>
    <cellStyle name="Comma 56 2 7" xfId="7401"/>
    <cellStyle name="Comma 56 2 7 2" xfId="7402"/>
    <cellStyle name="Comma 56 2 7 3" xfId="7403"/>
    <cellStyle name="Comma 56 2 7 4" xfId="7404"/>
    <cellStyle name="Comma 56 2 8" xfId="7405"/>
    <cellStyle name="Comma 56 2 9" xfId="7406"/>
    <cellStyle name="Comma 56 3" xfId="7407"/>
    <cellStyle name="Comma 56 3 10" xfId="7408"/>
    <cellStyle name="Comma 56 3 2" xfId="7409"/>
    <cellStyle name="Comma 56 3 2 2" xfId="7410"/>
    <cellStyle name="Comma 56 3 2 2 2" xfId="7411"/>
    <cellStyle name="Comma 56 3 2 2 2 2" xfId="7412"/>
    <cellStyle name="Comma 56 3 2 2 2 2 2" xfId="7413"/>
    <cellStyle name="Comma 56 3 2 2 2 2 3" xfId="7414"/>
    <cellStyle name="Comma 56 3 2 2 2 2 4" xfId="7415"/>
    <cellStyle name="Comma 56 3 2 2 2 3" xfId="7416"/>
    <cellStyle name="Comma 56 3 2 2 2 4" xfId="7417"/>
    <cellStyle name="Comma 56 3 2 2 2 5" xfId="7418"/>
    <cellStyle name="Comma 56 3 2 2 3" xfId="7419"/>
    <cellStyle name="Comma 56 3 2 2 3 2" xfId="7420"/>
    <cellStyle name="Comma 56 3 2 2 3 3" xfId="7421"/>
    <cellStyle name="Comma 56 3 2 2 3 4" xfId="7422"/>
    <cellStyle name="Comma 56 3 2 2 4" xfId="7423"/>
    <cellStyle name="Comma 56 3 2 2 5" xfId="7424"/>
    <cellStyle name="Comma 56 3 2 2 6" xfId="7425"/>
    <cellStyle name="Comma 56 3 2 3" xfId="7426"/>
    <cellStyle name="Comma 56 3 2 3 2" xfId="7427"/>
    <cellStyle name="Comma 56 3 2 3 2 2" xfId="7428"/>
    <cellStyle name="Comma 56 3 2 3 2 2 2" xfId="7429"/>
    <cellStyle name="Comma 56 3 2 3 2 2 3" xfId="7430"/>
    <cellStyle name="Comma 56 3 2 3 2 2 4" xfId="7431"/>
    <cellStyle name="Comma 56 3 2 3 2 3" xfId="7432"/>
    <cellStyle name="Comma 56 3 2 3 2 4" xfId="7433"/>
    <cellStyle name="Comma 56 3 2 3 2 5" xfId="7434"/>
    <cellStyle name="Comma 56 3 2 3 3" xfId="7435"/>
    <cellStyle name="Comma 56 3 2 3 3 2" xfId="7436"/>
    <cellStyle name="Comma 56 3 2 3 3 3" xfId="7437"/>
    <cellStyle name="Comma 56 3 2 3 3 4" xfId="7438"/>
    <cellStyle name="Comma 56 3 2 3 4" xfId="7439"/>
    <cellStyle name="Comma 56 3 2 3 5" xfId="7440"/>
    <cellStyle name="Comma 56 3 2 3 6" xfId="7441"/>
    <cellStyle name="Comma 56 3 2 4" xfId="7442"/>
    <cellStyle name="Comma 56 3 2 4 2" xfId="7443"/>
    <cellStyle name="Comma 56 3 2 4 2 2" xfId="7444"/>
    <cellStyle name="Comma 56 3 2 4 2 3" xfId="7445"/>
    <cellStyle name="Comma 56 3 2 4 2 4" xfId="7446"/>
    <cellStyle name="Comma 56 3 2 4 3" xfId="7447"/>
    <cellStyle name="Comma 56 3 2 4 4" xfId="7448"/>
    <cellStyle name="Comma 56 3 2 4 5" xfId="7449"/>
    <cellStyle name="Comma 56 3 2 5" xfId="7450"/>
    <cellStyle name="Comma 56 3 2 5 2" xfId="7451"/>
    <cellStyle name="Comma 56 3 2 5 3" xfId="7452"/>
    <cellStyle name="Comma 56 3 2 5 4" xfId="7453"/>
    <cellStyle name="Comma 56 3 2 6" xfId="7454"/>
    <cellStyle name="Comma 56 3 2 7" xfId="7455"/>
    <cellStyle name="Comma 56 3 2 8" xfId="7456"/>
    <cellStyle name="Comma 56 3 3" xfId="7457"/>
    <cellStyle name="Comma 56 3 3 2" xfId="7458"/>
    <cellStyle name="Comma 56 3 3 2 2" xfId="7459"/>
    <cellStyle name="Comma 56 3 3 2 2 2" xfId="7460"/>
    <cellStyle name="Comma 56 3 3 2 2 2 2" xfId="7461"/>
    <cellStyle name="Comma 56 3 3 2 2 2 3" xfId="7462"/>
    <cellStyle name="Comma 56 3 3 2 2 2 4" xfId="7463"/>
    <cellStyle name="Comma 56 3 3 2 2 3" xfId="7464"/>
    <cellStyle name="Comma 56 3 3 2 2 4" xfId="7465"/>
    <cellStyle name="Comma 56 3 3 2 2 5" xfId="7466"/>
    <cellStyle name="Comma 56 3 3 2 3" xfId="7467"/>
    <cellStyle name="Comma 56 3 3 2 3 2" xfId="7468"/>
    <cellStyle name="Comma 56 3 3 2 3 3" xfId="7469"/>
    <cellStyle name="Comma 56 3 3 2 3 4" xfId="7470"/>
    <cellStyle name="Comma 56 3 3 2 4" xfId="7471"/>
    <cellStyle name="Comma 56 3 3 2 5" xfId="7472"/>
    <cellStyle name="Comma 56 3 3 2 6" xfId="7473"/>
    <cellStyle name="Comma 56 3 3 3" xfId="7474"/>
    <cellStyle name="Comma 56 3 3 3 2" xfId="7475"/>
    <cellStyle name="Comma 56 3 3 3 2 2" xfId="7476"/>
    <cellStyle name="Comma 56 3 3 3 2 2 2" xfId="7477"/>
    <cellStyle name="Comma 56 3 3 3 2 2 3" xfId="7478"/>
    <cellStyle name="Comma 56 3 3 3 2 2 4" xfId="7479"/>
    <cellStyle name="Comma 56 3 3 3 2 3" xfId="7480"/>
    <cellStyle name="Comma 56 3 3 3 2 4" xfId="7481"/>
    <cellStyle name="Comma 56 3 3 3 2 5" xfId="7482"/>
    <cellStyle name="Comma 56 3 3 3 3" xfId="7483"/>
    <cellStyle name="Comma 56 3 3 3 3 2" xfId="7484"/>
    <cellStyle name="Comma 56 3 3 3 3 3" xfId="7485"/>
    <cellStyle name="Comma 56 3 3 3 3 4" xfId="7486"/>
    <cellStyle name="Comma 56 3 3 3 4" xfId="7487"/>
    <cellStyle name="Comma 56 3 3 3 5" xfId="7488"/>
    <cellStyle name="Comma 56 3 3 3 6" xfId="7489"/>
    <cellStyle name="Comma 56 3 3 4" xfId="7490"/>
    <cellStyle name="Comma 56 3 3 4 2" xfId="7491"/>
    <cellStyle name="Comma 56 3 3 4 2 2" xfId="7492"/>
    <cellStyle name="Comma 56 3 3 4 2 3" xfId="7493"/>
    <cellStyle name="Comma 56 3 3 4 2 4" xfId="7494"/>
    <cellStyle name="Comma 56 3 3 4 3" xfId="7495"/>
    <cellStyle name="Comma 56 3 3 4 4" xfId="7496"/>
    <cellStyle name="Comma 56 3 3 4 5" xfId="7497"/>
    <cellStyle name="Comma 56 3 3 5" xfId="7498"/>
    <cellStyle name="Comma 56 3 3 5 2" xfId="7499"/>
    <cellStyle name="Comma 56 3 3 5 3" xfId="7500"/>
    <cellStyle name="Comma 56 3 3 5 4" xfId="7501"/>
    <cellStyle name="Comma 56 3 3 6" xfId="7502"/>
    <cellStyle name="Comma 56 3 3 7" xfId="7503"/>
    <cellStyle name="Comma 56 3 3 8" xfId="7504"/>
    <cellStyle name="Comma 56 3 4" xfId="7505"/>
    <cellStyle name="Comma 56 3 4 2" xfId="7506"/>
    <cellStyle name="Comma 56 3 4 2 2" xfId="7507"/>
    <cellStyle name="Comma 56 3 4 2 2 2" xfId="7508"/>
    <cellStyle name="Comma 56 3 4 2 2 3" xfId="7509"/>
    <cellStyle name="Comma 56 3 4 2 2 4" xfId="7510"/>
    <cellStyle name="Comma 56 3 4 2 3" xfId="7511"/>
    <cellStyle name="Comma 56 3 4 2 4" xfId="7512"/>
    <cellStyle name="Comma 56 3 4 2 5" xfId="7513"/>
    <cellStyle name="Comma 56 3 4 3" xfId="7514"/>
    <cellStyle name="Comma 56 3 4 3 2" xfId="7515"/>
    <cellStyle name="Comma 56 3 4 3 3" xfId="7516"/>
    <cellStyle name="Comma 56 3 4 3 4" xfId="7517"/>
    <cellStyle name="Comma 56 3 4 4" xfId="7518"/>
    <cellStyle name="Comma 56 3 4 5" xfId="7519"/>
    <cellStyle name="Comma 56 3 4 6" xfId="7520"/>
    <cellStyle name="Comma 56 3 5" xfId="7521"/>
    <cellStyle name="Comma 56 3 5 2" xfId="7522"/>
    <cellStyle name="Comma 56 3 5 2 2" xfId="7523"/>
    <cellStyle name="Comma 56 3 5 2 2 2" xfId="7524"/>
    <cellStyle name="Comma 56 3 5 2 2 3" xfId="7525"/>
    <cellStyle name="Comma 56 3 5 2 2 4" xfId="7526"/>
    <cellStyle name="Comma 56 3 5 2 3" xfId="7527"/>
    <cellStyle name="Comma 56 3 5 2 4" xfId="7528"/>
    <cellStyle name="Comma 56 3 5 2 5" xfId="7529"/>
    <cellStyle name="Comma 56 3 5 3" xfId="7530"/>
    <cellStyle name="Comma 56 3 5 3 2" xfId="7531"/>
    <cellStyle name="Comma 56 3 5 3 3" xfId="7532"/>
    <cellStyle name="Comma 56 3 5 3 4" xfId="7533"/>
    <cellStyle name="Comma 56 3 5 4" xfId="7534"/>
    <cellStyle name="Comma 56 3 5 5" xfId="7535"/>
    <cellStyle name="Comma 56 3 5 6" xfId="7536"/>
    <cellStyle name="Comma 56 3 6" xfId="7537"/>
    <cellStyle name="Comma 56 3 6 2" xfId="7538"/>
    <cellStyle name="Comma 56 3 6 2 2" xfId="7539"/>
    <cellStyle name="Comma 56 3 6 2 3" xfId="7540"/>
    <cellStyle name="Comma 56 3 6 2 4" xfId="7541"/>
    <cellStyle name="Comma 56 3 6 3" xfId="7542"/>
    <cellStyle name="Comma 56 3 6 4" xfId="7543"/>
    <cellStyle name="Comma 56 3 6 5" xfId="7544"/>
    <cellStyle name="Comma 56 3 7" xfId="7545"/>
    <cellStyle name="Comma 56 3 7 2" xfId="7546"/>
    <cellStyle name="Comma 56 3 7 3" xfId="7547"/>
    <cellStyle name="Comma 56 3 7 4" xfId="7548"/>
    <cellStyle name="Comma 56 3 8" xfId="7549"/>
    <cellStyle name="Comma 56 3 9" xfId="7550"/>
    <cellStyle name="Comma 56 4" xfId="7551"/>
    <cellStyle name="Comma 56 4 2" xfId="7552"/>
    <cellStyle name="Comma 56 4 2 2" xfId="7553"/>
    <cellStyle name="Comma 56 4 2 2 2" xfId="7554"/>
    <cellStyle name="Comma 56 4 2 2 2 2" xfId="7555"/>
    <cellStyle name="Comma 56 4 2 2 2 3" xfId="7556"/>
    <cellStyle name="Comma 56 4 2 2 2 4" xfId="7557"/>
    <cellStyle name="Comma 56 4 2 2 3" xfId="7558"/>
    <cellStyle name="Comma 56 4 2 2 4" xfId="7559"/>
    <cellStyle name="Comma 56 4 2 2 5" xfId="7560"/>
    <cellStyle name="Comma 56 4 2 3" xfId="7561"/>
    <cellStyle name="Comma 56 4 2 3 2" xfId="7562"/>
    <cellStyle name="Comma 56 4 2 3 3" xfId="7563"/>
    <cellStyle name="Comma 56 4 2 3 4" xfId="7564"/>
    <cellStyle name="Comma 56 4 2 4" xfId="7565"/>
    <cellStyle name="Comma 56 4 2 5" xfId="7566"/>
    <cellStyle name="Comma 56 4 2 6" xfId="7567"/>
    <cellStyle name="Comma 56 4 3" xfId="7568"/>
    <cellStyle name="Comma 56 4 3 2" xfId="7569"/>
    <cellStyle name="Comma 56 4 3 2 2" xfId="7570"/>
    <cellStyle name="Comma 56 4 3 2 2 2" xfId="7571"/>
    <cellStyle name="Comma 56 4 3 2 2 3" xfId="7572"/>
    <cellStyle name="Comma 56 4 3 2 2 4" xfId="7573"/>
    <cellStyle name="Comma 56 4 3 2 3" xfId="7574"/>
    <cellStyle name="Comma 56 4 3 2 4" xfId="7575"/>
    <cellStyle name="Comma 56 4 3 2 5" xfId="7576"/>
    <cellStyle name="Comma 56 4 3 3" xfId="7577"/>
    <cellStyle name="Comma 56 4 3 3 2" xfId="7578"/>
    <cellStyle name="Comma 56 4 3 3 3" xfId="7579"/>
    <cellStyle name="Comma 56 4 3 3 4" xfId="7580"/>
    <cellStyle name="Comma 56 4 3 4" xfId="7581"/>
    <cellStyle name="Comma 56 4 3 5" xfId="7582"/>
    <cellStyle name="Comma 56 4 3 6" xfId="7583"/>
    <cellStyle name="Comma 56 4 4" xfId="7584"/>
    <cellStyle name="Comma 56 4 4 2" xfId="7585"/>
    <cellStyle name="Comma 56 4 4 2 2" xfId="7586"/>
    <cellStyle name="Comma 56 4 4 2 3" xfId="7587"/>
    <cellStyle name="Comma 56 4 4 2 4" xfId="7588"/>
    <cellStyle name="Comma 56 4 4 3" xfId="7589"/>
    <cellStyle name="Comma 56 4 4 4" xfId="7590"/>
    <cellStyle name="Comma 56 4 4 5" xfId="7591"/>
    <cellStyle name="Comma 56 4 5" xfId="7592"/>
    <cellStyle name="Comma 56 4 5 2" xfId="7593"/>
    <cellStyle name="Comma 56 4 5 3" xfId="7594"/>
    <cellStyle name="Comma 56 4 5 4" xfId="7595"/>
    <cellStyle name="Comma 56 4 6" xfId="7596"/>
    <cellStyle name="Comma 56 4 7" xfId="7597"/>
    <cellStyle name="Comma 56 4 8" xfId="7598"/>
    <cellStyle name="Comma 56 5" xfId="7599"/>
    <cellStyle name="Comma 56 5 2" xfId="7600"/>
    <cellStyle name="Comma 56 5 2 2" xfId="7601"/>
    <cellStyle name="Comma 56 5 2 2 2" xfId="7602"/>
    <cellStyle name="Comma 56 5 2 2 2 2" xfId="7603"/>
    <cellStyle name="Comma 56 5 2 2 2 3" xfId="7604"/>
    <cellStyle name="Comma 56 5 2 2 2 4" xfId="7605"/>
    <cellStyle name="Comma 56 5 2 2 3" xfId="7606"/>
    <cellStyle name="Comma 56 5 2 2 4" xfId="7607"/>
    <cellStyle name="Comma 56 5 2 2 5" xfId="7608"/>
    <cellStyle name="Comma 56 5 2 3" xfId="7609"/>
    <cellStyle name="Comma 56 5 2 3 2" xfId="7610"/>
    <cellStyle name="Comma 56 5 2 3 3" xfId="7611"/>
    <cellStyle name="Comma 56 5 2 3 4" xfId="7612"/>
    <cellStyle name="Comma 56 5 2 4" xfId="7613"/>
    <cellStyle name="Comma 56 5 2 5" xfId="7614"/>
    <cellStyle name="Comma 56 5 2 6" xfId="7615"/>
    <cellStyle name="Comma 56 5 3" xfId="7616"/>
    <cellStyle name="Comma 56 5 3 2" xfId="7617"/>
    <cellStyle name="Comma 56 5 3 2 2" xfId="7618"/>
    <cellStyle name="Comma 56 5 3 2 2 2" xfId="7619"/>
    <cellStyle name="Comma 56 5 3 2 2 3" xfId="7620"/>
    <cellStyle name="Comma 56 5 3 2 2 4" xfId="7621"/>
    <cellStyle name="Comma 56 5 3 2 3" xfId="7622"/>
    <cellStyle name="Comma 56 5 3 2 4" xfId="7623"/>
    <cellStyle name="Comma 56 5 3 2 5" xfId="7624"/>
    <cellStyle name="Comma 56 5 3 3" xfId="7625"/>
    <cellStyle name="Comma 56 5 3 3 2" xfId="7626"/>
    <cellStyle name="Comma 56 5 3 3 3" xfId="7627"/>
    <cellStyle name="Comma 56 5 3 3 4" xfId="7628"/>
    <cellStyle name="Comma 56 5 3 4" xfId="7629"/>
    <cellStyle name="Comma 56 5 3 5" xfId="7630"/>
    <cellStyle name="Comma 56 5 3 6" xfId="7631"/>
    <cellStyle name="Comma 56 5 4" xfId="7632"/>
    <cellStyle name="Comma 56 5 4 2" xfId="7633"/>
    <cellStyle name="Comma 56 5 4 2 2" xfId="7634"/>
    <cellStyle name="Comma 56 5 4 2 3" xfId="7635"/>
    <cellStyle name="Comma 56 5 4 2 4" xfId="7636"/>
    <cellStyle name="Comma 56 5 4 3" xfId="7637"/>
    <cellStyle name="Comma 56 5 4 4" xfId="7638"/>
    <cellStyle name="Comma 56 5 4 5" xfId="7639"/>
    <cellStyle name="Comma 56 5 5" xfId="7640"/>
    <cellStyle name="Comma 56 5 5 2" xfId="7641"/>
    <cellStyle name="Comma 56 5 5 3" xfId="7642"/>
    <cellStyle name="Comma 56 5 5 4" xfId="7643"/>
    <cellStyle name="Comma 56 5 6" xfId="7644"/>
    <cellStyle name="Comma 56 5 7" xfId="7645"/>
    <cellStyle name="Comma 56 5 8" xfId="7646"/>
    <cellStyle name="Comma 56 6" xfId="7647"/>
    <cellStyle name="Comma 56 6 2" xfId="7648"/>
    <cellStyle name="Comma 56 6 2 2" xfId="7649"/>
    <cellStyle name="Comma 56 6 2 2 2" xfId="7650"/>
    <cellStyle name="Comma 56 6 2 2 3" xfId="7651"/>
    <cellStyle name="Comma 56 6 2 2 4" xfId="7652"/>
    <cellStyle name="Comma 56 6 2 3" xfId="7653"/>
    <cellStyle name="Comma 56 6 2 4" xfId="7654"/>
    <cellStyle name="Comma 56 6 2 5" xfId="7655"/>
    <cellStyle name="Comma 56 6 3" xfId="7656"/>
    <cellStyle name="Comma 56 6 3 2" xfId="7657"/>
    <cellStyle name="Comma 56 6 3 3" xfId="7658"/>
    <cellStyle name="Comma 56 6 3 4" xfId="7659"/>
    <cellStyle name="Comma 56 6 4" xfId="7660"/>
    <cellStyle name="Comma 56 6 5" xfId="7661"/>
    <cellStyle name="Comma 56 6 6" xfId="7662"/>
    <cellStyle name="Comma 56 7" xfId="7663"/>
    <cellStyle name="Comma 56 7 2" xfId="7664"/>
    <cellStyle name="Comma 56 7 2 2" xfId="7665"/>
    <cellStyle name="Comma 56 7 2 2 2" xfId="7666"/>
    <cellStyle name="Comma 56 7 2 2 3" xfId="7667"/>
    <cellStyle name="Comma 56 7 2 2 4" xfId="7668"/>
    <cellStyle name="Comma 56 7 2 3" xfId="7669"/>
    <cellStyle name="Comma 56 7 2 4" xfId="7670"/>
    <cellStyle name="Comma 56 7 2 5" xfId="7671"/>
    <cellStyle name="Comma 56 7 3" xfId="7672"/>
    <cellStyle name="Comma 56 7 3 2" xfId="7673"/>
    <cellStyle name="Comma 56 7 3 3" xfId="7674"/>
    <cellStyle name="Comma 56 7 3 4" xfId="7675"/>
    <cellStyle name="Comma 56 7 4" xfId="7676"/>
    <cellStyle name="Comma 56 7 5" xfId="7677"/>
    <cellStyle name="Comma 56 7 6" xfId="7678"/>
    <cellStyle name="Comma 56 8" xfId="7679"/>
    <cellStyle name="Comma 56 8 2" xfId="7680"/>
    <cellStyle name="Comma 56 8 2 2" xfId="7681"/>
    <cellStyle name="Comma 56 8 2 3" xfId="7682"/>
    <cellStyle name="Comma 56 8 2 4" xfId="7683"/>
    <cellStyle name="Comma 56 8 3" xfId="7684"/>
    <cellStyle name="Comma 56 8 4" xfId="7685"/>
    <cellStyle name="Comma 56 8 5" xfId="7686"/>
    <cellStyle name="Comma 56 9" xfId="7687"/>
    <cellStyle name="Comma 56 9 2" xfId="7688"/>
    <cellStyle name="Comma 56 9 3" xfId="7689"/>
    <cellStyle name="Comma 56 9 4" xfId="7690"/>
    <cellStyle name="Comma 57" xfId="7691"/>
    <cellStyle name="Comma 57 10" xfId="7692"/>
    <cellStyle name="Comma 57 11" xfId="7693"/>
    <cellStyle name="Comma 57 12" xfId="7694"/>
    <cellStyle name="Comma 57 2" xfId="7695"/>
    <cellStyle name="Comma 57 2 10" xfId="7696"/>
    <cellStyle name="Comma 57 2 2" xfId="7697"/>
    <cellStyle name="Comma 57 2 2 2" xfId="7698"/>
    <cellStyle name="Comma 57 2 2 2 2" xfId="7699"/>
    <cellStyle name="Comma 57 2 2 2 2 2" xfId="7700"/>
    <cellStyle name="Comma 57 2 2 2 2 2 2" xfId="7701"/>
    <cellStyle name="Comma 57 2 2 2 2 2 3" xfId="7702"/>
    <cellStyle name="Comma 57 2 2 2 2 2 4" xfId="7703"/>
    <cellStyle name="Comma 57 2 2 2 2 3" xfId="7704"/>
    <cellStyle name="Comma 57 2 2 2 2 4" xfId="7705"/>
    <cellStyle name="Comma 57 2 2 2 2 5" xfId="7706"/>
    <cellStyle name="Comma 57 2 2 2 3" xfId="7707"/>
    <cellStyle name="Comma 57 2 2 2 3 2" xfId="7708"/>
    <cellStyle name="Comma 57 2 2 2 3 3" xfId="7709"/>
    <cellStyle name="Comma 57 2 2 2 3 4" xfId="7710"/>
    <cellStyle name="Comma 57 2 2 2 4" xfId="7711"/>
    <cellStyle name="Comma 57 2 2 2 5" xfId="7712"/>
    <cellStyle name="Comma 57 2 2 2 6" xfId="7713"/>
    <cellStyle name="Comma 57 2 2 3" xfId="7714"/>
    <cellStyle name="Comma 57 2 2 3 2" xfId="7715"/>
    <cellStyle name="Comma 57 2 2 3 2 2" xfId="7716"/>
    <cellStyle name="Comma 57 2 2 3 2 2 2" xfId="7717"/>
    <cellStyle name="Comma 57 2 2 3 2 2 3" xfId="7718"/>
    <cellStyle name="Comma 57 2 2 3 2 2 4" xfId="7719"/>
    <cellStyle name="Comma 57 2 2 3 2 3" xfId="7720"/>
    <cellStyle name="Comma 57 2 2 3 2 4" xfId="7721"/>
    <cellStyle name="Comma 57 2 2 3 2 5" xfId="7722"/>
    <cellStyle name="Comma 57 2 2 3 3" xfId="7723"/>
    <cellStyle name="Comma 57 2 2 3 3 2" xfId="7724"/>
    <cellStyle name="Comma 57 2 2 3 3 3" xfId="7725"/>
    <cellStyle name="Comma 57 2 2 3 3 4" xfId="7726"/>
    <cellStyle name="Comma 57 2 2 3 4" xfId="7727"/>
    <cellStyle name="Comma 57 2 2 3 5" xfId="7728"/>
    <cellStyle name="Comma 57 2 2 3 6" xfId="7729"/>
    <cellStyle name="Comma 57 2 2 4" xfId="7730"/>
    <cellStyle name="Comma 57 2 2 4 2" xfId="7731"/>
    <cellStyle name="Comma 57 2 2 4 2 2" xfId="7732"/>
    <cellStyle name="Comma 57 2 2 4 2 3" xfId="7733"/>
    <cellStyle name="Comma 57 2 2 4 2 4" xfId="7734"/>
    <cellStyle name="Comma 57 2 2 4 3" xfId="7735"/>
    <cellStyle name="Comma 57 2 2 4 4" xfId="7736"/>
    <cellStyle name="Comma 57 2 2 4 5" xfId="7737"/>
    <cellStyle name="Comma 57 2 2 5" xfId="7738"/>
    <cellStyle name="Comma 57 2 2 5 2" xfId="7739"/>
    <cellStyle name="Comma 57 2 2 5 3" xfId="7740"/>
    <cellStyle name="Comma 57 2 2 5 4" xfId="7741"/>
    <cellStyle name="Comma 57 2 2 6" xfId="7742"/>
    <cellStyle name="Comma 57 2 2 7" xfId="7743"/>
    <cellStyle name="Comma 57 2 2 8" xfId="7744"/>
    <cellStyle name="Comma 57 2 3" xfId="7745"/>
    <cellStyle name="Comma 57 2 3 2" xfId="7746"/>
    <cellStyle name="Comma 57 2 3 2 2" xfId="7747"/>
    <cellStyle name="Comma 57 2 3 2 2 2" xfId="7748"/>
    <cellStyle name="Comma 57 2 3 2 2 2 2" xfId="7749"/>
    <cellStyle name="Comma 57 2 3 2 2 2 3" xfId="7750"/>
    <cellStyle name="Comma 57 2 3 2 2 2 4" xfId="7751"/>
    <cellStyle name="Comma 57 2 3 2 2 3" xfId="7752"/>
    <cellStyle name="Comma 57 2 3 2 2 4" xfId="7753"/>
    <cellStyle name="Comma 57 2 3 2 2 5" xfId="7754"/>
    <cellStyle name="Comma 57 2 3 2 3" xfId="7755"/>
    <cellStyle name="Comma 57 2 3 2 3 2" xfId="7756"/>
    <cellStyle name="Comma 57 2 3 2 3 3" xfId="7757"/>
    <cellStyle name="Comma 57 2 3 2 3 4" xfId="7758"/>
    <cellStyle name="Comma 57 2 3 2 4" xfId="7759"/>
    <cellStyle name="Comma 57 2 3 2 5" xfId="7760"/>
    <cellStyle name="Comma 57 2 3 2 6" xfId="7761"/>
    <cellStyle name="Comma 57 2 3 3" xfId="7762"/>
    <cellStyle name="Comma 57 2 3 3 2" xfId="7763"/>
    <cellStyle name="Comma 57 2 3 3 2 2" xfId="7764"/>
    <cellStyle name="Comma 57 2 3 3 2 2 2" xfId="7765"/>
    <cellStyle name="Comma 57 2 3 3 2 2 3" xfId="7766"/>
    <cellStyle name="Comma 57 2 3 3 2 2 4" xfId="7767"/>
    <cellStyle name="Comma 57 2 3 3 2 3" xfId="7768"/>
    <cellStyle name="Comma 57 2 3 3 2 4" xfId="7769"/>
    <cellStyle name="Comma 57 2 3 3 2 5" xfId="7770"/>
    <cellStyle name="Comma 57 2 3 3 3" xfId="7771"/>
    <cellStyle name="Comma 57 2 3 3 3 2" xfId="7772"/>
    <cellStyle name="Comma 57 2 3 3 3 3" xfId="7773"/>
    <cellStyle name="Comma 57 2 3 3 3 4" xfId="7774"/>
    <cellStyle name="Comma 57 2 3 3 4" xfId="7775"/>
    <cellStyle name="Comma 57 2 3 3 5" xfId="7776"/>
    <cellStyle name="Comma 57 2 3 3 6" xfId="7777"/>
    <cellStyle name="Comma 57 2 3 4" xfId="7778"/>
    <cellStyle name="Comma 57 2 3 4 2" xfId="7779"/>
    <cellStyle name="Comma 57 2 3 4 2 2" xfId="7780"/>
    <cellStyle name="Comma 57 2 3 4 2 3" xfId="7781"/>
    <cellStyle name="Comma 57 2 3 4 2 4" xfId="7782"/>
    <cellStyle name="Comma 57 2 3 4 3" xfId="7783"/>
    <cellStyle name="Comma 57 2 3 4 4" xfId="7784"/>
    <cellStyle name="Comma 57 2 3 4 5" xfId="7785"/>
    <cellStyle name="Comma 57 2 3 5" xfId="7786"/>
    <cellStyle name="Comma 57 2 3 5 2" xfId="7787"/>
    <cellStyle name="Comma 57 2 3 5 3" xfId="7788"/>
    <cellStyle name="Comma 57 2 3 5 4" xfId="7789"/>
    <cellStyle name="Comma 57 2 3 6" xfId="7790"/>
    <cellStyle name="Comma 57 2 3 7" xfId="7791"/>
    <cellStyle name="Comma 57 2 3 8" xfId="7792"/>
    <cellStyle name="Comma 57 2 4" xfId="7793"/>
    <cellStyle name="Comma 57 2 4 2" xfId="7794"/>
    <cellStyle name="Comma 57 2 4 2 2" xfId="7795"/>
    <cellStyle name="Comma 57 2 4 2 2 2" xfId="7796"/>
    <cellStyle name="Comma 57 2 4 2 2 3" xfId="7797"/>
    <cellStyle name="Comma 57 2 4 2 2 4" xfId="7798"/>
    <cellStyle name="Comma 57 2 4 2 3" xfId="7799"/>
    <cellStyle name="Comma 57 2 4 2 4" xfId="7800"/>
    <cellStyle name="Comma 57 2 4 2 5" xfId="7801"/>
    <cellStyle name="Comma 57 2 4 3" xfId="7802"/>
    <cellStyle name="Comma 57 2 4 3 2" xfId="7803"/>
    <cellStyle name="Comma 57 2 4 3 3" xfId="7804"/>
    <cellStyle name="Comma 57 2 4 3 4" xfId="7805"/>
    <cellStyle name="Comma 57 2 4 4" xfId="7806"/>
    <cellStyle name="Comma 57 2 4 5" xfId="7807"/>
    <cellStyle name="Comma 57 2 4 6" xfId="7808"/>
    <cellStyle name="Comma 57 2 5" xfId="7809"/>
    <cellStyle name="Comma 57 2 5 2" xfId="7810"/>
    <cellStyle name="Comma 57 2 5 2 2" xfId="7811"/>
    <cellStyle name="Comma 57 2 5 2 2 2" xfId="7812"/>
    <cellStyle name="Comma 57 2 5 2 2 3" xfId="7813"/>
    <cellStyle name="Comma 57 2 5 2 2 4" xfId="7814"/>
    <cellStyle name="Comma 57 2 5 2 3" xfId="7815"/>
    <cellStyle name="Comma 57 2 5 2 4" xfId="7816"/>
    <cellStyle name="Comma 57 2 5 2 5" xfId="7817"/>
    <cellStyle name="Comma 57 2 5 3" xfId="7818"/>
    <cellStyle name="Comma 57 2 5 3 2" xfId="7819"/>
    <cellStyle name="Comma 57 2 5 3 3" xfId="7820"/>
    <cellStyle name="Comma 57 2 5 3 4" xfId="7821"/>
    <cellStyle name="Comma 57 2 5 4" xfId="7822"/>
    <cellStyle name="Comma 57 2 5 5" xfId="7823"/>
    <cellStyle name="Comma 57 2 5 6" xfId="7824"/>
    <cellStyle name="Comma 57 2 6" xfId="7825"/>
    <cellStyle name="Comma 57 2 6 2" xfId="7826"/>
    <cellStyle name="Comma 57 2 6 2 2" xfId="7827"/>
    <cellStyle name="Comma 57 2 6 2 3" xfId="7828"/>
    <cellStyle name="Comma 57 2 6 2 4" xfId="7829"/>
    <cellStyle name="Comma 57 2 6 3" xfId="7830"/>
    <cellStyle name="Comma 57 2 6 4" xfId="7831"/>
    <cellStyle name="Comma 57 2 6 5" xfId="7832"/>
    <cellStyle name="Comma 57 2 7" xfId="7833"/>
    <cellStyle name="Comma 57 2 7 2" xfId="7834"/>
    <cellStyle name="Comma 57 2 7 3" xfId="7835"/>
    <cellStyle name="Comma 57 2 7 4" xfId="7836"/>
    <cellStyle name="Comma 57 2 8" xfId="7837"/>
    <cellStyle name="Comma 57 2 9" xfId="7838"/>
    <cellStyle name="Comma 57 3" xfId="7839"/>
    <cellStyle name="Comma 57 3 10" xfId="7840"/>
    <cellStyle name="Comma 57 3 2" xfId="7841"/>
    <cellStyle name="Comma 57 3 2 2" xfId="7842"/>
    <cellStyle name="Comma 57 3 2 2 2" xfId="7843"/>
    <cellStyle name="Comma 57 3 2 2 2 2" xfId="7844"/>
    <cellStyle name="Comma 57 3 2 2 2 2 2" xfId="7845"/>
    <cellStyle name="Comma 57 3 2 2 2 2 3" xfId="7846"/>
    <cellStyle name="Comma 57 3 2 2 2 2 4" xfId="7847"/>
    <cellStyle name="Comma 57 3 2 2 2 3" xfId="7848"/>
    <cellStyle name="Comma 57 3 2 2 2 4" xfId="7849"/>
    <cellStyle name="Comma 57 3 2 2 2 5" xfId="7850"/>
    <cellStyle name="Comma 57 3 2 2 3" xfId="7851"/>
    <cellStyle name="Comma 57 3 2 2 3 2" xfId="7852"/>
    <cellStyle name="Comma 57 3 2 2 3 3" xfId="7853"/>
    <cellStyle name="Comma 57 3 2 2 3 4" xfId="7854"/>
    <cellStyle name="Comma 57 3 2 2 4" xfId="7855"/>
    <cellStyle name="Comma 57 3 2 2 5" xfId="7856"/>
    <cellStyle name="Comma 57 3 2 2 6" xfId="7857"/>
    <cellStyle name="Comma 57 3 2 3" xfId="7858"/>
    <cellStyle name="Comma 57 3 2 3 2" xfId="7859"/>
    <cellStyle name="Comma 57 3 2 3 2 2" xfId="7860"/>
    <cellStyle name="Comma 57 3 2 3 2 2 2" xfId="7861"/>
    <cellStyle name="Comma 57 3 2 3 2 2 3" xfId="7862"/>
    <cellStyle name="Comma 57 3 2 3 2 2 4" xfId="7863"/>
    <cellStyle name="Comma 57 3 2 3 2 3" xfId="7864"/>
    <cellStyle name="Comma 57 3 2 3 2 4" xfId="7865"/>
    <cellStyle name="Comma 57 3 2 3 2 5" xfId="7866"/>
    <cellStyle name="Comma 57 3 2 3 3" xfId="7867"/>
    <cellStyle name="Comma 57 3 2 3 3 2" xfId="7868"/>
    <cellStyle name="Comma 57 3 2 3 3 3" xfId="7869"/>
    <cellStyle name="Comma 57 3 2 3 3 4" xfId="7870"/>
    <cellStyle name="Comma 57 3 2 3 4" xfId="7871"/>
    <cellStyle name="Comma 57 3 2 3 5" xfId="7872"/>
    <cellStyle name="Comma 57 3 2 3 6" xfId="7873"/>
    <cellStyle name="Comma 57 3 2 4" xfId="7874"/>
    <cellStyle name="Comma 57 3 2 4 2" xfId="7875"/>
    <cellStyle name="Comma 57 3 2 4 2 2" xfId="7876"/>
    <cellStyle name="Comma 57 3 2 4 2 3" xfId="7877"/>
    <cellStyle name="Comma 57 3 2 4 2 4" xfId="7878"/>
    <cellStyle name="Comma 57 3 2 4 3" xfId="7879"/>
    <cellStyle name="Comma 57 3 2 4 4" xfId="7880"/>
    <cellStyle name="Comma 57 3 2 4 5" xfId="7881"/>
    <cellStyle name="Comma 57 3 2 5" xfId="7882"/>
    <cellStyle name="Comma 57 3 2 5 2" xfId="7883"/>
    <cellStyle name="Comma 57 3 2 5 3" xfId="7884"/>
    <cellStyle name="Comma 57 3 2 5 4" xfId="7885"/>
    <cellStyle name="Comma 57 3 2 6" xfId="7886"/>
    <cellStyle name="Comma 57 3 2 7" xfId="7887"/>
    <cellStyle name="Comma 57 3 2 8" xfId="7888"/>
    <cellStyle name="Comma 57 3 3" xfId="7889"/>
    <cellStyle name="Comma 57 3 3 2" xfId="7890"/>
    <cellStyle name="Comma 57 3 3 2 2" xfId="7891"/>
    <cellStyle name="Comma 57 3 3 2 2 2" xfId="7892"/>
    <cellStyle name="Comma 57 3 3 2 2 2 2" xfId="7893"/>
    <cellStyle name="Comma 57 3 3 2 2 2 3" xfId="7894"/>
    <cellStyle name="Comma 57 3 3 2 2 2 4" xfId="7895"/>
    <cellStyle name="Comma 57 3 3 2 2 3" xfId="7896"/>
    <cellStyle name="Comma 57 3 3 2 2 4" xfId="7897"/>
    <cellStyle name="Comma 57 3 3 2 2 5" xfId="7898"/>
    <cellStyle name="Comma 57 3 3 2 3" xfId="7899"/>
    <cellStyle name="Comma 57 3 3 2 3 2" xfId="7900"/>
    <cellStyle name="Comma 57 3 3 2 3 3" xfId="7901"/>
    <cellStyle name="Comma 57 3 3 2 3 4" xfId="7902"/>
    <cellStyle name="Comma 57 3 3 2 4" xfId="7903"/>
    <cellStyle name="Comma 57 3 3 2 5" xfId="7904"/>
    <cellStyle name="Comma 57 3 3 2 6" xfId="7905"/>
    <cellStyle name="Comma 57 3 3 3" xfId="7906"/>
    <cellStyle name="Comma 57 3 3 3 2" xfId="7907"/>
    <cellStyle name="Comma 57 3 3 3 2 2" xfId="7908"/>
    <cellStyle name="Comma 57 3 3 3 2 2 2" xfId="7909"/>
    <cellStyle name="Comma 57 3 3 3 2 2 3" xfId="7910"/>
    <cellStyle name="Comma 57 3 3 3 2 2 4" xfId="7911"/>
    <cellStyle name="Comma 57 3 3 3 2 3" xfId="7912"/>
    <cellStyle name="Comma 57 3 3 3 2 4" xfId="7913"/>
    <cellStyle name="Comma 57 3 3 3 2 5" xfId="7914"/>
    <cellStyle name="Comma 57 3 3 3 3" xfId="7915"/>
    <cellStyle name="Comma 57 3 3 3 3 2" xfId="7916"/>
    <cellStyle name="Comma 57 3 3 3 3 3" xfId="7917"/>
    <cellStyle name="Comma 57 3 3 3 3 4" xfId="7918"/>
    <cellStyle name="Comma 57 3 3 3 4" xfId="7919"/>
    <cellStyle name="Comma 57 3 3 3 5" xfId="7920"/>
    <cellStyle name="Comma 57 3 3 3 6" xfId="7921"/>
    <cellStyle name="Comma 57 3 3 4" xfId="7922"/>
    <cellStyle name="Comma 57 3 3 4 2" xfId="7923"/>
    <cellStyle name="Comma 57 3 3 4 2 2" xfId="7924"/>
    <cellStyle name="Comma 57 3 3 4 2 3" xfId="7925"/>
    <cellStyle name="Comma 57 3 3 4 2 4" xfId="7926"/>
    <cellStyle name="Comma 57 3 3 4 3" xfId="7927"/>
    <cellStyle name="Comma 57 3 3 4 4" xfId="7928"/>
    <cellStyle name="Comma 57 3 3 4 5" xfId="7929"/>
    <cellStyle name="Comma 57 3 3 5" xfId="7930"/>
    <cellStyle name="Comma 57 3 3 5 2" xfId="7931"/>
    <cellStyle name="Comma 57 3 3 5 3" xfId="7932"/>
    <cellStyle name="Comma 57 3 3 5 4" xfId="7933"/>
    <cellStyle name="Comma 57 3 3 6" xfId="7934"/>
    <cellStyle name="Comma 57 3 3 7" xfId="7935"/>
    <cellStyle name="Comma 57 3 3 8" xfId="7936"/>
    <cellStyle name="Comma 57 3 4" xfId="7937"/>
    <cellStyle name="Comma 57 3 4 2" xfId="7938"/>
    <cellStyle name="Comma 57 3 4 2 2" xfId="7939"/>
    <cellStyle name="Comma 57 3 4 2 2 2" xfId="7940"/>
    <cellStyle name="Comma 57 3 4 2 2 3" xfId="7941"/>
    <cellStyle name="Comma 57 3 4 2 2 4" xfId="7942"/>
    <cellStyle name="Comma 57 3 4 2 3" xfId="7943"/>
    <cellStyle name="Comma 57 3 4 2 4" xfId="7944"/>
    <cellStyle name="Comma 57 3 4 2 5" xfId="7945"/>
    <cellStyle name="Comma 57 3 4 3" xfId="7946"/>
    <cellStyle name="Comma 57 3 4 3 2" xfId="7947"/>
    <cellStyle name="Comma 57 3 4 3 3" xfId="7948"/>
    <cellStyle name="Comma 57 3 4 3 4" xfId="7949"/>
    <cellStyle name="Comma 57 3 4 4" xfId="7950"/>
    <cellStyle name="Comma 57 3 4 5" xfId="7951"/>
    <cellStyle name="Comma 57 3 4 6" xfId="7952"/>
    <cellStyle name="Comma 57 3 5" xfId="7953"/>
    <cellStyle name="Comma 57 3 5 2" xfId="7954"/>
    <cellStyle name="Comma 57 3 5 2 2" xfId="7955"/>
    <cellStyle name="Comma 57 3 5 2 2 2" xfId="7956"/>
    <cellStyle name="Comma 57 3 5 2 2 3" xfId="7957"/>
    <cellStyle name="Comma 57 3 5 2 2 4" xfId="7958"/>
    <cellStyle name="Comma 57 3 5 2 3" xfId="7959"/>
    <cellStyle name="Comma 57 3 5 2 4" xfId="7960"/>
    <cellStyle name="Comma 57 3 5 2 5" xfId="7961"/>
    <cellStyle name="Comma 57 3 5 3" xfId="7962"/>
    <cellStyle name="Comma 57 3 5 3 2" xfId="7963"/>
    <cellStyle name="Comma 57 3 5 3 3" xfId="7964"/>
    <cellStyle name="Comma 57 3 5 3 4" xfId="7965"/>
    <cellStyle name="Comma 57 3 5 4" xfId="7966"/>
    <cellStyle name="Comma 57 3 5 5" xfId="7967"/>
    <cellStyle name="Comma 57 3 5 6" xfId="7968"/>
    <cellStyle name="Comma 57 3 6" xfId="7969"/>
    <cellStyle name="Comma 57 3 6 2" xfId="7970"/>
    <cellStyle name="Comma 57 3 6 2 2" xfId="7971"/>
    <cellStyle name="Comma 57 3 6 2 3" xfId="7972"/>
    <cellStyle name="Comma 57 3 6 2 4" xfId="7973"/>
    <cellStyle name="Comma 57 3 6 3" xfId="7974"/>
    <cellStyle name="Comma 57 3 6 4" xfId="7975"/>
    <cellStyle name="Comma 57 3 6 5" xfId="7976"/>
    <cellStyle name="Comma 57 3 7" xfId="7977"/>
    <cellStyle name="Comma 57 3 7 2" xfId="7978"/>
    <cellStyle name="Comma 57 3 7 3" xfId="7979"/>
    <cellStyle name="Comma 57 3 7 4" xfId="7980"/>
    <cellStyle name="Comma 57 3 8" xfId="7981"/>
    <cellStyle name="Comma 57 3 9" xfId="7982"/>
    <cellStyle name="Comma 57 4" xfId="7983"/>
    <cellStyle name="Comma 57 4 2" xfId="7984"/>
    <cellStyle name="Comma 57 4 2 2" xfId="7985"/>
    <cellStyle name="Comma 57 4 2 2 2" xfId="7986"/>
    <cellStyle name="Comma 57 4 2 2 2 2" xfId="7987"/>
    <cellStyle name="Comma 57 4 2 2 2 3" xfId="7988"/>
    <cellStyle name="Comma 57 4 2 2 2 4" xfId="7989"/>
    <cellStyle name="Comma 57 4 2 2 3" xfId="7990"/>
    <cellStyle name="Comma 57 4 2 2 4" xfId="7991"/>
    <cellStyle name="Comma 57 4 2 2 5" xfId="7992"/>
    <cellStyle name="Comma 57 4 2 3" xfId="7993"/>
    <cellStyle name="Comma 57 4 2 3 2" xfId="7994"/>
    <cellStyle name="Comma 57 4 2 3 3" xfId="7995"/>
    <cellStyle name="Comma 57 4 2 3 4" xfId="7996"/>
    <cellStyle name="Comma 57 4 2 4" xfId="7997"/>
    <cellStyle name="Comma 57 4 2 5" xfId="7998"/>
    <cellStyle name="Comma 57 4 2 6" xfId="7999"/>
    <cellStyle name="Comma 57 4 3" xfId="8000"/>
    <cellStyle name="Comma 57 4 3 2" xfId="8001"/>
    <cellStyle name="Comma 57 4 3 2 2" xfId="8002"/>
    <cellStyle name="Comma 57 4 3 2 2 2" xfId="8003"/>
    <cellStyle name="Comma 57 4 3 2 2 3" xfId="8004"/>
    <cellStyle name="Comma 57 4 3 2 2 4" xfId="8005"/>
    <cellStyle name="Comma 57 4 3 2 3" xfId="8006"/>
    <cellStyle name="Comma 57 4 3 2 4" xfId="8007"/>
    <cellStyle name="Comma 57 4 3 2 5" xfId="8008"/>
    <cellStyle name="Comma 57 4 3 3" xfId="8009"/>
    <cellStyle name="Comma 57 4 3 3 2" xfId="8010"/>
    <cellStyle name="Comma 57 4 3 3 3" xfId="8011"/>
    <cellStyle name="Comma 57 4 3 3 4" xfId="8012"/>
    <cellStyle name="Comma 57 4 3 4" xfId="8013"/>
    <cellStyle name="Comma 57 4 3 5" xfId="8014"/>
    <cellStyle name="Comma 57 4 3 6" xfId="8015"/>
    <cellStyle name="Comma 57 4 4" xfId="8016"/>
    <cellStyle name="Comma 57 4 4 2" xfId="8017"/>
    <cellStyle name="Comma 57 4 4 2 2" xfId="8018"/>
    <cellStyle name="Comma 57 4 4 2 3" xfId="8019"/>
    <cellStyle name="Comma 57 4 4 2 4" xfId="8020"/>
    <cellStyle name="Comma 57 4 4 3" xfId="8021"/>
    <cellStyle name="Comma 57 4 4 4" xfId="8022"/>
    <cellStyle name="Comma 57 4 4 5" xfId="8023"/>
    <cellStyle name="Comma 57 4 5" xfId="8024"/>
    <cellStyle name="Comma 57 4 5 2" xfId="8025"/>
    <cellStyle name="Comma 57 4 5 3" xfId="8026"/>
    <cellStyle name="Comma 57 4 5 4" xfId="8027"/>
    <cellStyle name="Comma 57 4 6" xfId="8028"/>
    <cellStyle name="Comma 57 4 7" xfId="8029"/>
    <cellStyle name="Comma 57 4 8" xfId="8030"/>
    <cellStyle name="Comma 57 5" xfId="8031"/>
    <cellStyle name="Comma 57 5 2" xfId="8032"/>
    <cellStyle name="Comma 57 5 2 2" xfId="8033"/>
    <cellStyle name="Comma 57 5 2 2 2" xfId="8034"/>
    <cellStyle name="Comma 57 5 2 2 2 2" xfId="8035"/>
    <cellStyle name="Comma 57 5 2 2 2 3" xfId="8036"/>
    <cellStyle name="Comma 57 5 2 2 2 4" xfId="8037"/>
    <cellStyle name="Comma 57 5 2 2 3" xfId="8038"/>
    <cellStyle name="Comma 57 5 2 2 4" xfId="8039"/>
    <cellStyle name="Comma 57 5 2 2 5" xfId="8040"/>
    <cellStyle name="Comma 57 5 2 3" xfId="8041"/>
    <cellStyle name="Comma 57 5 2 3 2" xfId="8042"/>
    <cellStyle name="Comma 57 5 2 3 3" xfId="8043"/>
    <cellStyle name="Comma 57 5 2 3 4" xfId="8044"/>
    <cellStyle name="Comma 57 5 2 4" xfId="8045"/>
    <cellStyle name="Comma 57 5 2 5" xfId="8046"/>
    <cellStyle name="Comma 57 5 2 6" xfId="8047"/>
    <cellStyle name="Comma 57 5 3" xfId="8048"/>
    <cellStyle name="Comma 57 5 3 2" xfId="8049"/>
    <cellStyle name="Comma 57 5 3 2 2" xfId="8050"/>
    <cellStyle name="Comma 57 5 3 2 2 2" xfId="8051"/>
    <cellStyle name="Comma 57 5 3 2 2 3" xfId="8052"/>
    <cellStyle name="Comma 57 5 3 2 2 4" xfId="8053"/>
    <cellStyle name="Comma 57 5 3 2 3" xfId="8054"/>
    <cellStyle name="Comma 57 5 3 2 4" xfId="8055"/>
    <cellStyle name="Comma 57 5 3 2 5" xfId="8056"/>
    <cellStyle name="Comma 57 5 3 3" xfId="8057"/>
    <cellStyle name="Comma 57 5 3 3 2" xfId="8058"/>
    <cellStyle name="Comma 57 5 3 3 3" xfId="8059"/>
    <cellStyle name="Comma 57 5 3 3 4" xfId="8060"/>
    <cellStyle name="Comma 57 5 3 4" xfId="8061"/>
    <cellStyle name="Comma 57 5 3 5" xfId="8062"/>
    <cellStyle name="Comma 57 5 3 6" xfId="8063"/>
    <cellStyle name="Comma 57 5 4" xfId="8064"/>
    <cellStyle name="Comma 57 5 4 2" xfId="8065"/>
    <cellStyle name="Comma 57 5 4 2 2" xfId="8066"/>
    <cellStyle name="Comma 57 5 4 2 3" xfId="8067"/>
    <cellStyle name="Comma 57 5 4 2 4" xfId="8068"/>
    <cellStyle name="Comma 57 5 4 3" xfId="8069"/>
    <cellStyle name="Comma 57 5 4 4" xfId="8070"/>
    <cellStyle name="Comma 57 5 4 5" xfId="8071"/>
    <cellStyle name="Comma 57 5 5" xfId="8072"/>
    <cellStyle name="Comma 57 5 5 2" xfId="8073"/>
    <cellStyle name="Comma 57 5 5 3" xfId="8074"/>
    <cellStyle name="Comma 57 5 5 4" xfId="8075"/>
    <cellStyle name="Comma 57 5 6" xfId="8076"/>
    <cellStyle name="Comma 57 5 7" xfId="8077"/>
    <cellStyle name="Comma 57 5 8" xfId="8078"/>
    <cellStyle name="Comma 57 6" xfId="8079"/>
    <cellStyle name="Comma 57 6 2" xfId="8080"/>
    <cellStyle name="Comma 57 6 2 2" xfId="8081"/>
    <cellStyle name="Comma 57 6 2 2 2" xfId="8082"/>
    <cellStyle name="Comma 57 6 2 2 3" xfId="8083"/>
    <cellStyle name="Comma 57 6 2 2 4" xfId="8084"/>
    <cellStyle name="Comma 57 6 2 3" xfId="8085"/>
    <cellStyle name="Comma 57 6 2 4" xfId="8086"/>
    <cellStyle name="Comma 57 6 2 5" xfId="8087"/>
    <cellStyle name="Comma 57 6 3" xfId="8088"/>
    <cellStyle name="Comma 57 6 3 2" xfId="8089"/>
    <cellStyle name="Comma 57 6 3 3" xfId="8090"/>
    <cellStyle name="Comma 57 6 3 4" xfId="8091"/>
    <cellStyle name="Comma 57 6 4" xfId="8092"/>
    <cellStyle name="Comma 57 6 5" xfId="8093"/>
    <cellStyle name="Comma 57 6 6" xfId="8094"/>
    <cellStyle name="Comma 57 7" xfId="8095"/>
    <cellStyle name="Comma 57 7 2" xfId="8096"/>
    <cellStyle name="Comma 57 7 2 2" xfId="8097"/>
    <cellStyle name="Comma 57 7 2 2 2" xfId="8098"/>
    <cellStyle name="Comma 57 7 2 2 3" xfId="8099"/>
    <cellStyle name="Comma 57 7 2 2 4" xfId="8100"/>
    <cellStyle name="Comma 57 7 2 3" xfId="8101"/>
    <cellStyle name="Comma 57 7 2 4" xfId="8102"/>
    <cellStyle name="Comma 57 7 2 5" xfId="8103"/>
    <cellStyle name="Comma 57 7 3" xfId="8104"/>
    <cellStyle name="Comma 57 7 3 2" xfId="8105"/>
    <cellStyle name="Comma 57 7 3 3" xfId="8106"/>
    <cellStyle name="Comma 57 7 3 4" xfId="8107"/>
    <cellStyle name="Comma 57 7 4" xfId="8108"/>
    <cellStyle name="Comma 57 7 5" xfId="8109"/>
    <cellStyle name="Comma 57 7 6" xfId="8110"/>
    <cellStyle name="Comma 57 8" xfId="8111"/>
    <cellStyle name="Comma 57 8 2" xfId="8112"/>
    <cellStyle name="Comma 57 8 2 2" xfId="8113"/>
    <cellStyle name="Comma 57 8 2 3" xfId="8114"/>
    <cellStyle name="Comma 57 8 2 4" xfId="8115"/>
    <cellStyle name="Comma 57 8 3" xfId="8116"/>
    <cellStyle name="Comma 57 8 4" xfId="8117"/>
    <cellStyle name="Comma 57 8 5" xfId="8118"/>
    <cellStyle name="Comma 57 9" xfId="8119"/>
    <cellStyle name="Comma 57 9 2" xfId="8120"/>
    <cellStyle name="Comma 57 9 3" xfId="8121"/>
    <cellStyle name="Comma 57 9 4" xfId="8122"/>
    <cellStyle name="Comma 58" xfId="8123"/>
    <cellStyle name="Comma 58 10" xfId="8124"/>
    <cellStyle name="Comma 58 11" xfId="8125"/>
    <cellStyle name="Comma 58 12" xfId="8126"/>
    <cellStyle name="Comma 58 2" xfId="8127"/>
    <cellStyle name="Comma 58 2 10" xfId="8128"/>
    <cellStyle name="Comma 58 2 2" xfId="8129"/>
    <cellStyle name="Comma 58 2 2 2" xfId="8130"/>
    <cellStyle name="Comma 58 2 2 2 2" xfId="8131"/>
    <cellStyle name="Comma 58 2 2 2 2 2" xfId="8132"/>
    <cellStyle name="Comma 58 2 2 2 2 2 2" xfId="8133"/>
    <cellStyle name="Comma 58 2 2 2 2 2 3" xfId="8134"/>
    <cellStyle name="Comma 58 2 2 2 2 2 4" xfId="8135"/>
    <cellStyle name="Comma 58 2 2 2 2 3" xfId="8136"/>
    <cellStyle name="Comma 58 2 2 2 2 4" xfId="8137"/>
    <cellStyle name="Comma 58 2 2 2 2 5" xfId="8138"/>
    <cellStyle name="Comma 58 2 2 2 3" xfId="8139"/>
    <cellStyle name="Comma 58 2 2 2 3 2" xfId="8140"/>
    <cellStyle name="Comma 58 2 2 2 3 3" xfId="8141"/>
    <cellStyle name="Comma 58 2 2 2 3 4" xfId="8142"/>
    <cellStyle name="Comma 58 2 2 2 4" xfId="8143"/>
    <cellStyle name="Comma 58 2 2 2 5" xfId="8144"/>
    <cellStyle name="Comma 58 2 2 2 6" xfId="8145"/>
    <cellStyle name="Comma 58 2 2 3" xfId="8146"/>
    <cellStyle name="Comma 58 2 2 3 2" xfId="8147"/>
    <cellStyle name="Comma 58 2 2 3 2 2" xfId="8148"/>
    <cellStyle name="Comma 58 2 2 3 2 2 2" xfId="8149"/>
    <cellStyle name="Comma 58 2 2 3 2 2 3" xfId="8150"/>
    <cellStyle name="Comma 58 2 2 3 2 2 4" xfId="8151"/>
    <cellStyle name="Comma 58 2 2 3 2 3" xfId="8152"/>
    <cellStyle name="Comma 58 2 2 3 2 4" xfId="8153"/>
    <cellStyle name="Comma 58 2 2 3 2 5" xfId="8154"/>
    <cellStyle name="Comma 58 2 2 3 3" xfId="8155"/>
    <cellStyle name="Comma 58 2 2 3 3 2" xfId="8156"/>
    <cellStyle name="Comma 58 2 2 3 3 3" xfId="8157"/>
    <cellStyle name="Comma 58 2 2 3 3 4" xfId="8158"/>
    <cellStyle name="Comma 58 2 2 3 4" xfId="8159"/>
    <cellStyle name="Comma 58 2 2 3 5" xfId="8160"/>
    <cellStyle name="Comma 58 2 2 3 6" xfId="8161"/>
    <cellStyle name="Comma 58 2 2 4" xfId="8162"/>
    <cellStyle name="Comma 58 2 2 4 2" xfId="8163"/>
    <cellStyle name="Comma 58 2 2 4 2 2" xfId="8164"/>
    <cellStyle name="Comma 58 2 2 4 2 3" xfId="8165"/>
    <cellStyle name="Comma 58 2 2 4 2 4" xfId="8166"/>
    <cellStyle name="Comma 58 2 2 4 3" xfId="8167"/>
    <cellStyle name="Comma 58 2 2 4 4" xfId="8168"/>
    <cellStyle name="Comma 58 2 2 4 5" xfId="8169"/>
    <cellStyle name="Comma 58 2 2 5" xfId="8170"/>
    <cellStyle name="Comma 58 2 2 5 2" xfId="8171"/>
    <cellStyle name="Comma 58 2 2 5 3" xfId="8172"/>
    <cellStyle name="Comma 58 2 2 5 4" xfId="8173"/>
    <cellStyle name="Comma 58 2 2 6" xfId="8174"/>
    <cellStyle name="Comma 58 2 2 7" xfId="8175"/>
    <cellStyle name="Comma 58 2 2 8" xfId="8176"/>
    <cellStyle name="Comma 58 2 3" xfId="8177"/>
    <cellStyle name="Comma 58 2 3 2" xfId="8178"/>
    <cellStyle name="Comma 58 2 3 2 2" xfId="8179"/>
    <cellStyle name="Comma 58 2 3 2 2 2" xfId="8180"/>
    <cellStyle name="Comma 58 2 3 2 2 2 2" xfId="8181"/>
    <cellStyle name="Comma 58 2 3 2 2 2 3" xfId="8182"/>
    <cellStyle name="Comma 58 2 3 2 2 2 4" xfId="8183"/>
    <cellStyle name="Comma 58 2 3 2 2 3" xfId="8184"/>
    <cellStyle name="Comma 58 2 3 2 2 4" xfId="8185"/>
    <cellStyle name="Comma 58 2 3 2 2 5" xfId="8186"/>
    <cellStyle name="Comma 58 2 3 2 3" xfId="8187"/>
    <cellStyle name="Comma 58 2 3 2 3 2" xfId="8188"/>
    <cellStyle name="Comma 58 2 3 2 3 3" xfId="8189"/>
    <cellStyle name="Comma 58 2 3 2 3 4" xfId="8190"/>
    <cellStyle name="Comma 58 2 3 2 4" xfId="8191"/>
    <cellStyle name="Comma 58 2 3 2 5" xfId="8192"/>
    <cellStyle name="Comma 58 2 3 2 6" xfId="8193"/>
    <cellStyle name="Comma 58 2 3 3" xfId="8194"/>
    <cellStyle name="Comma 58 2 3 3 2" xfId="8195"/>
    <cellStyle name="Comma 58 2 3 3 2 2" xfId="8196"/>
    <cellStyle name="Comma 58 2 3 3 2 2 2" xfId="8197"/>
    <cellStyle name="Comma 58 2 3 3 2 2 3" xfId="8198"/>
    <cellStyle name="Comma 58 2 3 3 2 2 4" xfId="8199"/>
    <cellStyle name="Comma 58 2 3 3 2 3" xfId="8200"/>
    <cellStyle name="Comma 58 2 3 3 2 4" xfId="8201"/>
    <cellStyle name="Comma 58 2 3 3 2 5" xfId="8202"/>
    <cellStyle name="Comma 58 2 3 3 3" xfId="8203"/>
    <cellStyle name="Comma 58 2 3 3 3 2" xfId="8204"/>
    <cellStyle name="Comma 58 2 3 3 3 3" xfId="8205"/>
    <cellStyle name="Comma 58 2 3 3 3 4" xfId="8206"/>
    <cellStyle name="Comma 58 2 3 3 4" xfId="8207"/>
    <cellStyle name="Comma 58 2 3 3 5" xfId="8208"/>
    <cellStyle name="Comma 58 2 3 3 6" xfId="8209"/>
    <cellStyle name="Comma 58 2 3 4" xfId="8210"/>
    <cellStyle name="Comma 58 2 3 4 2" xfId="8211"/>
    <cellStyle name="Comma 58 2 3 4 2 2" xfId="8212"/>
    <cellStyle name="Comma 58 2 3 4 2 3" xfId="8213"/>
    <cellStyle name="Comma 58 2 3 4 2 4" xfId="8214"/>
    <cellStyle name="Comma 58 2 3 4 3" xfId="8215"/>
    <cellStyle name="Comma 58 2 3 4 4" xfId="8216"/>
    <cellStyle name="Comma 58 2 3 4 5" xfId="8217"/>
    <cellStyle name="Comma 58 2 3 5" xfId="8218"/>
    <cellStyle name="Comma 58 2 3 5 2" xfId="8219"/>
    <cellStyle name="Comma 58 2 3 5 3" xfId="8220"/>
    <cellStyle name="Comma 58 2 3 5 4" xfId="8221"/>
    <cellStyle name="Comma 58 2 3 6" xfId="8222"/>
    <cellStyle name="Comma 58 2 3 7" xfId="8223"/>
    <cellStyle name="Comma 58 2 3 8" xfId="8224"/>
    <cellStyle name="Comma 58 2 4" xfId="8225"/>
    <cellStyle name="Comma 58 2 4 2" xfId="8226"/>
    <cellStyle name="Comma 58 2 4 2 2" xfId="8227"/>
    <cellStyle name="Comma 58 2 4 2 2 2" xfId="8228"/>
    <cellStyle name="Comma 58 2 4 2 2 3" xfId="8229"/>
    <cellStyle name="Comma 58 2 4 2 2 4" xfId="8230"/>
    <cellStyle name="Comma 58 2 4 2 3" xfId="8231"/>
    <cellStyle name="Comma 58 2 4 2 4" xfId="8232"/>
    <cellStyle name="Comma 58 2 4 2 5" xfId="8233"/>
    <cellStyle name="Comma 58 2 4 3" xfId="8234"/>
    <cellStyle name="Comma 58 2 4 3 2" xfId="8235"/>
    <cellStyle name="Comma 58 2 4 3 3" xfId="8236"/>
    <cellStyle name="Comma 58 2 4 3 4" xfId="8237"/>
    <cellStyle name="Comma 58 2 4 4" xfId="8238"/>
    <cellStyle name="Comma 58 2 4 5" xfId="8239"/>
    <cellStyle name="Comma 58 2 4 6" xfId="8240"/>
    <cellStyle name="Comma 58 2 5" xfId="8241"/>
    <cellStyle name="Comma 58 2 5 2" xfId="8242"/>
    <cellStyle name="Comma 58 2 5 2 2" xfId="8243"/>
    <cellStyle name="Comma 58 2 5 2 2 2" xfId="8244"/>
    <cellStyle name="Comma 58 2 5 2 2 3" xfId="8245"/>
    <cellStyle name="Comma 58 2 5 2 2 4" xfId="8246"/>
    <cellStyle name="Comma 58 2 5 2 3" xfId="8247"/>
    <cellStyle name="Comma 58 2 5 2 4" xfId="8248"/>
    <cellStyle name="Comma 58 2 5 2 5" xfId="8249"/>
    <cellStyle name="Comma 58 2 5 3" xfId="8250"/>
    <cellStyle name="Comma 58 2 5 3 2" xfId="8251"/>
    <cellStyle name="Comma 58 2 5 3 3" xfId="8252"/>
    <cellStyle name="Comma 58 2 5 3 4" xfId="8253"/>
    <cellStyle name="Comma 58 2 5 4" xfId="8254"/>
    <cellStyle name="Comma 58 2 5 5" xfId="8255"/>
    <cellStyle name="Comma 58 2 5 6" xfId="8256"/>
    <cellStyle name="Comma 58 2 6" xfId="8257"/>
    <cellStyle name="Comma 58 2 6 2" xfId="8258"/>
    <cellStyle name="Comma 58 2 6 2 2" xfId="8259"/>
    <cellStyle name="Comma 58 2 6 2 3" xfId="8260"/>
    <cellStyle name="Comma 58 2 6 2 4" xfId="8261"/>
    <cellStyle name="Comma 58 2 6 3" xfId="8262"/>
    <cellStyle name="Comma 58 2 6 4" xfId="8263"/>
    <cellStyle name="Comma 58 2 6 5" xfId="8264"/>
    <cellStyle name="Comma 58 2 7" xfId="8265"/>
    <cellStyle name="Comma 58 2 7 2" xfId="8266"/>
    <cellStyle name="Comma 58 2 7 3" xfId="8267"/>
    <cellStyle name="Comma 58 2 7 4" xfId="8268"/>
    <cellStyle name="Comma 58 2 8" xfId="8269"/>
    <cellStyle name="Comma 58 2 9" xfId="8270"/>
    <cellStyle name="Comma 58 3" xfId="8271"/>
    <cellStyle name="Comma 58 3 10" xfId="8272"/>
    <cellStyle name="Comma 58 3 2" xfId="8273"/>
    <cellStyle name="Comma 58 3 2 2" xfId="8274"/>
    <cellStyle name="Comma 58 3 2 2 2" xfId="8275"/>
    <cellStyle name="Comma 58 3 2 2 2 2" xfId="8276"/>
    <cellStyle name="Comma 58 3 2 2 2 2 2" xfId="8277"/>
    <cellStyle name="Comma 58 3 2 2 2 2 3" xfId="8278"/>
    <cellStyle name="Comma 58 3 2 2 2 2 4" xfId="8279"/>
    <cellStyle name="Comma 58 3 2 2 2 3" xfId="8280"/>
    <cellStyle name="Comma 58 3 2 2 2 4" xfId="8281"/>
    <cellStyle name="Comma 58 3 2 2 2 5" xfId="8282"/>
    <cellStyle name="Comma 58 3 2 2 3" xfId="8283"/>
    <cellStyle name="Comma 58 3 2 2 3 2" xfId="8284"/>
    <cellStyle name="Comma 58 3 2 2 3 3" xfId="8285"/>
    <cellStyle name="Comma 58 3 2 2 3 4" xfId="8286"/>
    <cellStyle name="Comma 58 3 2 2 4" xfId="8287"/>
    <cellStyle name="Comma 58 3 2 2 5" xfId="8288"/>
    <cellStyle name="Comma 58 3 2 2 6" xfId="8289"/>
    <cellStyle name="Comma 58 3 2 3" xfId="8290"/>
    <cellStyle name="Comma 58 3 2 3 2" xfId="8291"/>
    <cellStyle name="Comma 58 3 2 3 2 2" xfId="8292"/>
    <cellStyle name="Comma 58 3 2 3 2 2 2" xfId="8293"/>
    <cellStyle name="Comma 58 3 2 3 2 2 3" xfId="8294"/>
    <cellStyle name="Comma 58 3 2 3 2 2 4" xfId="8295"/>
    <cellStyle name="Comma 58 3 2 3 2 3" xfId="8296"/>
    <cellStyle name="Comma 58 3 2 3 2 4" xfId="8297"/>
    <cellStyle name="Comma 58 3 2 3 2 5" xfId="8298"/>
    <cellStyle name="Comma 58 3 2 3 3" xfId="8299"/>
    <cellStyle name="Comma 58 3 2 3 3 2" xfId="8300"/>
    <cellStyle name="Comma 58 3 2 3 3 3" xfId="8301"/>
    <cellStyle name="Comma 58 3 2 3 3 4" xfId="8302"/>
    <cellStyle name="Comma 58 3 2 3 4" xfId="8303"/>
    <cellStyle name="Comma 58 3 2 3 5" xfId="8304"/>
    <cellStyle name="Comma 58 3 2 3 6" xfId="8305"/>
    <cellStyle name="Comma 58 3 2 4" xfId="8306"/>
    <cellStyle name="Comma 58 3 2 4 2" xfId="8307"/>
    <cellStyle name="Comma 58 3 2 4 2 2" xfId="8308"/>
    <cellStyle name="Comma 58 3 2 4 2 3" xfId="8309"/>
    <cellStyle name="Comma 58 3 2 4 2 4" xfId="8310"/>
    <cellStyle name="Comma 58 3 2 4 3" xfId="8311"/>
    <cellStyle name="Comma 58 3 2 4 4" xfId="8312"/>
    <cellStyle name="Comma 58 3 2 4 5" xfId="8313"/>
    <cellStyle name="Comma 58 3 2 5" xfId="8314"/>
    <cellStyle name="Comma 58 3 2 5 2" xfId="8315"/>
    <cellStyle name="Comma 58 3 2 5 3" xfId="8316"/>
    <cellStyle name="Comma 58 3 2 5 4" xfId="8317"/>
    <cellStyle name="Comma 58 3 2 6" xfId="8318"/>
    <cellStyle name="Comma 58 3 2 7" xfId="8319"/>
    <cellStyle name="Comma 58 3 2 8" xfId="8320"/>
    <cellStyle name="Comma 58 3 3" xfId="8321"/>
    <cellStyle name="Comma 58 3 3 2" xfId="8322"/>
    <cellStyle name="Comma 58 3 3 2 2" xfId="8323"/>
    <cellStyle name="Comma 58 3 3 2 2 2" xfId="8324"/>
    <cellStyle name="Comma 58 3 3 2 2 2 2" xfId="8325"/>
    <cellStyle name="Comma 58 3 3 2 2 2 3" xfId="8326"/>
    <cellStyle name="Comma 58 3 3 2 2 2 4" xfId="8327"/>
    <cellStyle name="Comma 58 3 3 2 2 3" xfId="8328"/>
    <cellStyle name="Comma 58 3 3 2 2 4" xfId="8329"/>
    <cellStyle name="Comma 58 3 3 2 2 5" xfId="8330"/>
    <cellStyle name="Comma 58 3 3 2 3" xfId="8331"/>
    <cellStyle name="Comma 58 3 3 2 3 2" xfId="8332"/>
    <cellStyle name="Comma 58 3 3 2 3 3" xfId="8333"/>
    <cellStyle name="Comma 58 3 3 2 3 4" xfId="8334"/>
    <cellStyle name="Comma 58 3 3 2 4" xfId="8335"/>
    <cellStyle name="Comma 58 3 3 2 5" xfId="8336"/>
    <cellStyle name="Comma 58 3 3 2 6" xfId="8337"/>
    <cellStyle name="Comma 58 3 3 3" xfId="8338"/>
    <cellStyle name="Comma 58 3 3 3 2" xfId="8339"/>
    <cellStyle name="Comma 58 3 3 3 2 2" xfId="8340"/>
    <cellStyle name="Comma 58 3 3 3 2 2 2" xfId="8341"/>
    <cellStyle name="Comma 58 3 3 3 2 2 3" xfId="8342"/>
    <cellStyle name="Comma 58 3 3 3 2 2 4" xfId="8343"/>
    <cellStyle name="Comma 58 3 3 3 2 3" xfId="8344"/>
    <cellStyle name="Comma 58 3 3 3 2 4" xfId="8345"/>
    <cellStyle name="Comma 58 3 3 3 2 5" xfId="8346"/>
    <cellStyle name="Comma 58 3 3 3 3" xfId="8347"/>
    <cellStyle name="Comma 58 3 3 3 3 2" xfId="8348"/>
    <cellStyle name="Comma 58 3 3 3 3 3" xfId="8349"/>
    <cellStyle name="Comma 58 3 3 3 3 4" xfId="8350"/>
    <cellStyle name="Comma 58 3 3 3 4" xfId="8351"/>
    <cellStyle name="Comma 58 3 3 3 5" xfId="8352"/>
    <cellStyle name="Comma 58 3 3 3 6" xfId="8353"/>
    <cellStyle name="Comma 58 3 3 4" xfId="8354"/>
    <cellStyle name="Comma 58 3 3 4 2" xfId="8355"/>
    <cellStyle name="Comma 58 3 3 4 2 2" xfId="8356"/>
    <cellStyle name="Comma 58 3 3 4 2 3" xfId="8357"/>
    <cellStyle name="Comma 58 3 3 4 2 4" xfId="8358"/>
    <cellStyle name="Comma 58 3 3 4 3" xfId="8359"/>
    <cellStyle name="Comma 58 3 3 4 4" xfId="8360"/>
    <cellStyle name="Comma 58 3 3 4 5" xfId="8361"/>
    <cellStyle name="Comma 58 3 3 5" xfId="8362"/>
    <cellStyle name="Comma 58 3 3 5 2" xfId="8363"/>
    <cellStyle name="Comma 58 3 3 5 3" xfId="8364"/>
    <cellStyle name="Comma 58 3 3 5 4" xfId="8365"/>
    <cellStyle name="Comma 58 3 3 6" xfId="8366"/>
    <cellStyle name="Comma 58 3 3 7" xfId="8367"/>
    <cellStyle name="Comma 58 3 3 8" xfId="8368"/>
    <cellStyle name="Comma 58 3 4" xfId="8369"/>
    <cellStyle name="Comma 58 3 4 2" xfId="8370"/>
    <cellStyle name="Comma 58 3 4 2 2" xfId="8371"/>
    <cellStyle name="Comma 58 3 4 2 2 2" xfId="8372"/>
    <cellStyle name="Comma 58 3 4 2 2 3" xfId="8373"/>
    <cellStyle name="Comma 58 3 4 2 2 4" xfId="8374"/>
    <cellStyle name="Comma 58 3 4 2 3" xfId="8375"/>
    <cellStyle name="Comma 58 3 4 2 4" xfId="8376"/>
    <cellStyle name="Comma 58 3 4 2 5" xfId="8377"/>
    <cellStyle name="Comma 58 3 4 3" xfId="8378"/>
    <cellStyle name="Comma 58 3 4 3 2" xfId="8379"/>
    <cellStyle name="Comma 58 3 4 3 3" xfId="8380"/>
    <cellStyle name="Comma 58 3 4 3 4" xfId="8381"/>
    <cellStyle name="Comma 58 3 4 4" xfId="8382"/>
    <cellStyle name="Comma 58 3 4 5" xfId="8383"/>
    <cellStyle name="Comma 58 3 4 6" xfId="8384"/>
    <cellStyle name="Comma 58 3 5" xfId="8385"/>
    <cellStyle name="Comma 58 3 5 2" xfId="8386"/>
    <cellStyle name="Comma 58 3 5 2 2" xfId="8387"/>
    <cellStyle name="Comma 58 3 5 2 2 2" xfId="8388"/>
    <cellStyle name="Comma 58 3 5 2 2 3" xfId="8389"/>
    <cellStyle name="Comma 58 3 5 2 2 4" xfId="8390"/>
    <cellStyle name="Comma 58 3 5 2 3" xfId="8391"/>
    <cellStyle name="Comma 58 3 5 2 4" xfId="8392"/>
    <cellStyle name="Comma 58 3 5 2 5" xfId="8393"/>
    <cellStyle name="Comma 58 3 5 3" xfId="8394"/>
    <cellStyle name="Comma 58 3 5 3 2" xfId="8395"/>
    <cellStyle name="Comma 58 3 5 3 3" xfId="8396"/>
    <cellStyle name="Comma 58 3 5 3 4" xfId="8397"/>
    <cellStyle name="Comma 58 3 5 4" xfId="8398"/>
    <cellStyle name="Comma 58 3 5 5" xfId="8399"/>
    <cellStyle name="Comma 58 3 5 6" xfId="8400"/>
    <cellStyle name="Comma 58 3 6" xfId="8401"/>
    <cellStyle name="Comma 58 3 6 2" xfId="8402"/>
    <cellStyle name="Comma 58 3 6 2 2" xfId="8403"/>
    <cellStyle name="Comma 58 3 6 2 3" xfId="8404"/>
    <cellStyle name="Comma 58 3 6 2 4" xfId="8405"/>
    <cellStyle name="Comma 58 3 6 3" xfId="8406"/>
    <cellStyle name="Comma 58 3 6 4" xfId="8407"/>
    <cellStyle name="Comma 58 3 6 5" xfId="8408"/>
    <cellStyle name="Comma 58 3 7" xfId="8409"/>
    <cellStyle name="Comma 58 3 7 2" xfId="8410"/>
    <cellStyle name="Comma 58 3 7 3" xfId="8411"/>
    <cellStyle name="Comma 58 3 7 4" xfId="8412"/>
    <cellStyle name="Comma 58 3 8" xfId="8413"/>
    <cellStyle name="Comma 58 3 9" xfId="8414"/>
    <cellStyle name="Comma 58 4" xfId="8415"/>
    <cellStyle name="Comma 58 4 2" xfId="8416"/>
    <cellStyle name="Comma 58 4 2 2" xfId="8417"/>
    <cellStyle name="Comma 58 4 2 2 2" xfId="8418"/>
    <cellStyle name="Comma 58 4 2 2 2 2" xfId="8419"/>
    <cellStyle name="Comma 58 4 2 2 2 3" xfId="8420"/>
    <cellStyle name="Comma 58 4 2 2 2 4" xfId="8421"/>
    <cellStyle name="Comma 58 4 2 2 3" xfId="8422"/>
    <cellStyle name="Comma 58 4 2 2 4" xfId="8423"/>
    <cellStyle name="Comma 58 4 2 2 5" xfId="8424"/>
    <cellStyle name="Comma 58 4 2 3" xfId="8425"/>
    <cellStyle name="Comma 58 4 2 3 2" xfId="8426"/>
    <cellStyle name="Comma 58 4 2 3 3" xfId="8427"/>
    <cellStyle name="Comma 58 4 2 3 4" xfId="8428"/>
    <cellStyle name="Comma 58 4 2 4" xfId="8429"/>
    <cellStyle name="Comma 58 4 2 5" xfId="8430"/>
    <cellStyle name="Comma 58 4 2 6" xfId="8431"/>
    <cellStyle name="Comma 58 4 3" xfId="8432"/>
    <cellStyle name="Comma 58 4 3 2" xfId="8433"/>
    <cellStyle name="Comma 58 4 3 2 2" xfId="8434"/>
    <cellStyle name="Comma 58 4 3 2 2 2" xfId="8435"/>
    <cellStyle name="Comma 58 4 3 2 2 3" xfId="8436"/>
    <cellStyle name="Comma 58 4 3 2 2 4" xfId="8437"/>
    <cellStyle name="Comma 58 4 3 2 3" xfId="8438"/>
    <cellStyle name="Comma 58 4 3 2 4" xfId="8439"/>
    <cellStyle name="Comma 58 4 3 2 5" xfId="8440"/>
    <cellStyle name="Comma 58 4 3 3" xfId="8441"/>
    <cellStyle name="Comma 58 4 3 3 2" xfId="8442"/>
    <cellStyle name="Comma 58 4 3 3 3" xfId="8443"/>
    <cellStyle name="Comma 58 4 3 3 4" xfId="8444"/>
    <cellStyle name="Comma 58 4 3 4" xfId="8445"/>
    <cellStyle name="Comma 58 4 3 5" xfId="8446"/>
    <cellStyle name="Comma 58 4 3 6" xfId="8447"/>
    <cellStyle name="Comma 58 4 4" xfId="8448"/>
    <cellStyle name="Comma 58 4 4 2" xfId="8449"/>
    <cellStyle name="Comma 58 4 4 2 2" xfId="8450"/>
    <cellStyle name="Comma 58 4 4 2 3" xfId="8451"/>
    <cellStyle name="Comma 58 4 4 2 4" xfId="8452"/>
    <cellStyle name="Comma 58 4 4 3" xfId="8453"/>
    <cellStyle name="Comma 58 4 4 4" xfId="8454"/>
    <cellStyle name="Comma 58 4 4 5" xfId="8455"/>
    <cellStyle name="Comma 58 4 5" xfId="8456"/>
    <cellStyle name="Comma 58 4 5 2" xfId="8457"/>
    <cellStyle name="Comma 58 4 5 3" xfId="8458"/>
    <cellStyle name="Comma 58 4 5 4" xfId="8459"/>
    <cellStyle name="Comma 58 4 6" xfId="8460"/>
    <cellStyle name="Comma 58 4 7" xfId="8461"/>
    <cellStyle name="Comma 58 4 8" xfId="8462"/>
    <cellStyle name="Comma 58 5" xfId="8463"/>
    <cellStyle name="Comma 58 5 2" xfId="8464"/>
    <cellStyle name="Comma 58 5 2 2" xfId="8465"/>
    <cellStyle name="Comma 58 5 2 2 2" xfId="8466"/>
    <cellStyle name="Comma 58 5 2 2 2 2" xfId="8467"/>
    <cellStyle name="Comma 58 5 2 2 2 3" xfId="8468"/>
    <cellStyle name="Comma 58 5 2 2 2 4" xfId="8469"/>
    <cellStyle name="Comma 58 5 2 2 3" xfId="8470"/>
    <cellStyle name="Comma 58 5 2 2 4" xfId="8471"/>
    <cellStyle name="Comma 58 5 2 2 5" xfId="8472"/>
    <cellStyle name="Comma 58 5 2 3" xfId="8473"/>
    <cellStyle name="Comma 58 5 2 3 2" xfId="8474"/>
    <cellStyle name="Comma 58 5 2 3 3" xfId="8475"/>
    <cellStyle name="Comma 58 5 2 3 4" xfId="8476"/>
    <cellStyle name="Comma 58 5 2 4" xfId="8477"/>
    <cellStyle name="Comma 58 5 2 5" xfId="8478"/>
    <cellStyle name="Comma 58 5 2 6" xfId="8479"/>
    <cellStyle name="Comma 58 5 3" xfId="8480"/>
    <cellStyle name="Comma 58 5 3 2" xfId="8481"/>
    <cellStyle name="Comma 58 5 3 2 2" xfId="8482"/>
    <cellStyle name="Comma 58 5 3 2 2 2" xfId="8483"/>
    <cellStyle name="Comma 58 5 3 2 2 3" xfId="8484"/>
    <cellStyle name="Comma 58 5 3 2 2 4" xfId="8485"/>
    <cellStyle name="Comma 58 5 3 2 3" xfId="8486"/>
    <cellStyle name="Comma 58 5 3 2 4" xfId="8487"/>
    <cellStyle name="Comma 58 5 3 2 5" xfId="8488"/>
    <cellStyle name="Comma 58 5 3 3" xfId="8489"/>
    <cellStyle name="Comma 58 5 3 3 2" xfId="8490"/>
    <cellStyle name="Comma 58 5 3 3 3" xfId="8491"/>
    <cellStyle name="Comma 58 5 3 3 4" xfId="8492"/>
    <cellStyle name="Comma 58 5 3 4" xfId="8493"/>
    <cellStyle name="Comma 58 5 3 5" xfId="8494"/>
    <cellStyle name="Comma 58 5 3 6" xfId="8495"/>
    <cellStyle name="Comma 58 5 4" xfId="8496"/>
    <cellStyle name="Comma 58 5 4 2" xfId="8497"/>
    <cellStyle name="Comma 58 5 4 2 2" xfId="8498"/>
    <cellStyle name="Comma 58 5 4 2 3" xfId="8499"/>
    <cellStyle name="Comma 58 5 4 2 4" xfId="8500"/>
    <cellStyle name="Comma 58 5 4 3" xfId="8501"/>
    <cellStyle name="Comma 58 5 4 4" xfId="8502"/>
    <cellStyle name="Comma 58 5 4 5" xfId="8503"/>
    <cellStyle name="Comma 58 5 5" xfId="8504"/>
    <cellStyle name="Comma 58 5 5 2" xfId="8505"/>
    <cellStyle name="Comma 58 5 5 3" xfId="8506"/>
    <cellStyle name="Comma 58 5 5 4" xfId="8507"/>
    <cellStyle name="Comma 58 5 6" xfId="8508"/>
    <cellStyle name="Comma 58 5 7" xfId="8509"/>
    <cellStyle name="Comma 58 5 8" xfId="8510"/>
    <cellStyle name="Comma 58 6" xfId="8511"/>
    <cellStyle name="Comma 58 6 2" xfId="8512"/>
    <cellStyle name="Comma 58 6 2 2" xfId="8513"/>
    <cellStyle name="Comma 58 6 2 2 2" xfId="8514"/>
    <cellStyle name="Comma 58 6 2 2 3" xfId="8515"/>
    <cellStyle name="Comma 58 6 2 2 4" xfId="8516"/>
    <cellStyle name="Comma 58 6 2 3" xfId="8517"/>
    <cellStyle name="Comma 58 6 2 4" xfId="8518"/>
    <cellStyle name="Comma 58 6 2 5" xfId="8519"/>
    <cellStyle name="Comma 58 6 3" xfId="8520"/>
    <cellStyle name="Comma 58 6 3 2" xfId="8521"/>
    <cellStyle name="Comma 58 6 3 3" xfId="8522"/>
    <cellStyle name="Comma 58 6 3 4" xfId="8523"/>
    <cellStyle name="Comma 58 6 4" xfId="8524"/>
    <cellStyle name="Comma 58 6 5" xfId="8525"/>
    <cellStyle name="Comma 58 6 6" xfId="8526"/>
    <cellStyle name="Comma 58 7" xfId="8527"/>
    <cellStyle name="Comma 58 7 2" xfId="8528"/>
    <cellStyle name="Comma 58 7 2 2" xfId="8529"/>
    <cellStyle name="Comma 58 7 2 2 2" xfId="8530"/>
    <cellStyle name="Comma 58 7 2 2 3" xfId="8531"/>
    <cellStyle name="Comma 58 7 2 2 4" xfId="8532"/>
    <cellStyle name="Comma 58 7 2 3" xfId="8533"/>
    <cellStyle name="Comma 58 7 2 4" xfId="8534"/>
    <cellStyle name="Comma 58 7 2 5" xfId="8535"/>
    <cellStyle name="Comma 58 7 3" xfId="8536"/>
    <cellStyle name="Comma 58 7 3 2" xfId="8537"/>
    <cellStyle name="Comma 58 7 3 3" xfId="8538"/>
    <cellStyle name="Comma 58 7 3 4" xfId="8539"/>
    <cellStyle name="Comma 58 7 4" xfId="8540"/>
    <cellStyle name="Comma 58 7 5" xfId="8541"/>
    <cellStyle name="Comma 58 7 6" xfId="8542"/>
    <cellStyle name="Comma 58 8" xfId="8543"/>
    <cellStyle name="Comma 58 8 2" xfId="8544"/>
    <cellStyle name="Comma 58 8 2 2" xfId="8545"/>
    <cellStyle name="Comma 58 8 2 3" xfId="8546"/>
    <cellStyle name="Comma 58 8 2 4" xfId="8547"/>
    <cellStyle name="Comma 58 8 3" xfId="8548"/>
    <cellStyle name="Comma 58 8 4" xfId="8549"/>
    <cellStyle name="Comma 58 8 5" xfId="8550"/>
    <cellStyle name="Comma 58 9" xfId="8551"/>
    <cellStyle name="Comma 58 9 2" xfId="8552"/>
    <cellStyle name="Comma 58 9 3" xfId="8553"/>
    <cellStyle name="Comma 58 9 4" xfId="8554"/>
    <cellStyle name="Comma 59" xfId="8555"/>
    <cellStyle name="Comma 59 2" xfId="8556"/>
    <cellStyle name="Comma 6" xfId="8557"/>
    <cellStyle name="Comma 6 2" xfId="8558"/>
    <cellStyle name="Comma 6 2 2" xfId="8559"/>
    <cellStyle name="Comma 6 2 2 2" xfId="8560"/>
    <cellStyle name="Comma 6 2 3" xfId="8561"/>
    <cellStyle name="Comma 6 2 4" xfId="8562"/>
    <cellStyle name="Comma 6 3" xfId="8563"/>
    <cellStyle name="Comma 6 3 2" xfId="8564"/>
    <cellStyle name="Comma 6 3 3" xfId="8565"/>
    <cellStyle name="Comma 6 4" xfId="8566"/>
    <cellStyle name="Comma 6 4 2" xfId="8567"/>
    <cellStyle name="Comma 6 5" xfId="8568"/>
    <cellStyle name="Comma 60" xfId="8569"/>
    <cellStyle name="Comma 60 2" xfId="8570"/>
    <cellStyle name="Comma 61" xfId="8571"/>
    <cellStyle name="Comma 61 2" xfId="8572"/>
    <cellStyle name="Comma 62" xfId="8573"/>
    <cellStyle name="Comma 62 2" xfId="8574"/>
    <cellStyle name="Comma 63" xfId="8575"/>
    <cellStyle name="Comma 63 2" xfId="8576"/>
    <cellStyle name="Comma 64" xfId="8577"/>
    <cellStyle name="Comma 64 2" xfId="8578"/>
    <cellStyle name="Comma 65" xfId="8579"/>
    <cellStyle name="Comma 65 2" xfId="8580"/>
    <cellStyle name="Comma 66" xfId="8581"/>
    <cellStyle name="Comma 66 2" xfId="8582"/>
    <cellStyle name="Comma 67" xfId="8583"/>
    <cellStyle name="Comma 67 2" xfId="8584"/>
    <cellStyle name="Comma 68" xfId="8585"/>
    <cellStyle name="Comma 68 10" xfId="8586"/>
    <cellStyle name="Comma 68 11" xfId="8587"/>
    <cellStyle name="Comma 68 12" xfId="8588"/>
    <cellStyle name="Comma 68 2" xfId="8589"/>
    <cellStyle name="Comma 68 2 10" xfId="8590"/>
    <cellStyle name="Comma 68 2 2" xfId="8591"/>
    <cellStyle name="Comma 68 2 2 2" xfId="8592"/>
    <cellStyle name="Comma 68 2 2 2 2" xfId="8593"/>
    <cellStyle name="Comma 68 2 2 2 2 2" xfId="8594"/>
    <cellStyle name="Comma 68 2 2 2 2 2 2" xfId="8595"/>
    <cellStyle name="Comma 68 2 2 2 2 2 3" xfId="8596"/>
    <cellStyle name="Comma 68 2 2 2 2 2 4" xfId="8597"/>
    <cellStyle name="Comma 68 2 2 2 2 3" xfId="8598"/>
    <cellStyle name="Comma 68 2 2 2 2 4" xfId="8599"/>
    <cellStyle name="Comma 68 2 2 2 2 5" xfId="8600"/>
    <cellStyle name="Comma 68 2 2 2 3" xfId="8601"/>
    <cellStyle name="Comma 68 2 2 2 3 2" xfId="8602"/>
    <cellStyle name="Comma 68 2 2 2 3 3" xfId="8603"/>
    <cellStyle name="Comma 68 2 2 2 3 4" xfId="8604"/>
    <cellStyle name="Comma 68 2 2 2 4" xfId="8605"/>
    <cellStyle name="Comma 68 2 2 2 5" xfId="8606"/>
    <cellStyle name="Comma 68 2 2 2 6" xfId="8607"/>
    <cellStyle name="Comma 68 2 2 3" xfId="8608"/>
    <cellStyle name="Comma 68 2 2 3 2" xfId="8609"/>
    <cellStyle name="Comma 68 2 2 3 2 2" xfId="8610"/>
    <cellStyle name="Comma 68 2 2 3 2 2 2" xfId="8611"/>
    <cellStyle name="Comma 68 2 2 3 2 2 3" xfId="8612"/>
    <cellStyle name="Comma 68 2 2 3 2 2 4" xfId="8613"/>
    <cellStyle name="Comma 68 2 2 3 2 3" xfId="8614"/>
    <cellStyle name="Comma 68 2 2 3 2 4" xfId="8615"/>
    <cellStyle name="Comma 68 2 2 3 2 5" xfId="8616"/>
    <cellStyle name="Comma 68 2 2 3 3" xfId="8617"/>
    <cellStyle name="Comma 68 2 2 3 3 2" xfId="8618"/>
    <cellStyle name="Comma 68 2 2 3 3 3" xfId="8619"/>
    <cellStyle name="Comma 68 2 2 3 3 4" xfId="8620"/>
    <cellStyle name="Comma 68 2 2 3 4" xfId="8621"/>
    <cellStyle name="Comma 68 2 2 3 5" xfId="8622"/>
    <cellStyle name="Comma 68 2 2 3 6" xfId="8623"/>
    <cellStyle name="Comma 68 2 2 4" xfId="8624"/>
    <cellStyle name="Comma 68 2 2 4 2" xfId="8625"/>
    <cellStyle name="Comma 68 2 2 4 2 2" xfId="8626"/>
    <cellStyle name="Comma 68 2 2 4 2 3" xfId="8627"/>
    <cellStyle name="Comma 68 2 2 4 2 4" xfId="8628"/>
    <cellStyle name="Comma 68 2 2 4 3" xfId="8629"/>
    <cellStyle name="Comma 68 2 2 4 4" xfId="8630"/>
    <cellStyle name="Comma 68 2 2 4 5" xfId="8631"/>
    <cellStyle name="Comma 68 2 2 5" xfId="8632"/>
    <cellStyle name="Comma 68 2 2 5 2" xfId="8633"/>
    <cellStyle name="Comma 68 2 2 5 3" xfId="8634"/>
    <cellStyle name="Comma 68 2 2 5 4" xfId="8635"/>
    <cellStyle name="Comma 68 2 2 6" xfId="8636"/>
    <cellStyle name="Comma 68 2 2 7" xfId="8637"/>
    <cellStyle name="Comma 68 2 2 8" xfId="8638"/>
    <cellStyle name="Comma 68 2 3" xfId="8639"/>
    <cellStyle name="Comma 68 2 3 2" xfId="8640"/>
    <cellStyle name="Comma 68 2 3 2 2" xfId="8641"/>
    <cellStyle name="Comma 68 2 3 2 2 2" xfId="8642"/>
    <cellStyle name="Comma 68 2 3 2 2 2 2" xfId="8643"/>
    <cellStyle name="Comma 68 2 3 2 2 2 3" xfId="8644"/>
    <cellStyle name="Comma 68 2 3 2 2 2 4" xfId="8645"/>
    <cellStyle name="Comma 68 2 3 2 2 3" xfId="8646"/>
    <cellStyle name="Comma 68 2 3 2 2 4" xfId="8647"/>
    <cellStyle name="Comma 68 2 3 2 2 5" xfId="8648"/>
    <cellStyle name="Comma 68 2 3 2 3" xfId="8649"/>
    <cellStyle name="Comma 68 2 3 2 3 2" xfId="8650"/>
    <cellStyle name="Comma 68 2 3 2 3 3" xfId="8651"/>
    <cellStyle name="Comma 68 2 3 2 3 4" xfId="8652"/>
    <cellStyle name="Comma 68 2 3 2 4" xfId="8653"/>
    <cellStyle name="Comma 68 2 3 2 5" xfId="8654"/>
    <cellStyle name="Comma 68 2 3 2 6" xfId="8655"/>
    <cellStyle name="Comma 68 2 3 3" xfId="8656"/>
    <cellStyle name="Comma 68 2 3 3 2" xfId="8657"/>
    <cellStyle name="Comma 68 2 3 3 2 2" xfId="8658"/>
    <cellStyle name="Comma 68 2 3 3 2 2 2" xfId="8659"/>
    <cellStyle name="Comma 68 2 3 3 2 2 3" xfId="8660"/>
    <cellStyle name="Comma 68 2 3 3 2 2 4" xfId="8661"/>
    <cellStyle name="Comma 68 2 3 3 2 3" xfId="8662"/>
    <cellStyle name="Comma 68 2 3 3 2 4" xfId="8663"/>
    <cellStyle name="Comma 68 2 3 3 2 5" xfId="8664"/>
    <cellStyle name="Comma 68 2 3 3 3" xfId="8665"/>
    <cellStyle name="Comma 68 2 3 3 3 2" xfId="8666"/>
    <cellStyle name="Comma 68 2 3 3 3 3" xfId="8667"/>
    <cellStyle name="Comma 68 2 3 3 3 4" xfId="8668"/>
    <cellStyle name="Comma 68 2 3 3 4" xfId="8669"/>
    <cellStyle name="Comma 68 2 3 3 5" xfId="8670"/>
    <cellStyle name="Comma 68 2 3 3 6" xfId="8671"/>
    <cellStyle name="Comma 68 2 3 4" xfId="8672"/>
    <cellStyle name="Comma 68 2 3 4 2" xfId="8673"/>
    <cellStyle name="Comma 68 2 3 4 2 2" xfId="8674"/>
    <cellStyle name="Comma 68 2 3 4 2 3" xfId="8675"/>
    <cellStyle name="Comma 68 2 3 4 2 4" xfId="8676"/>
    <cellStyle name="Comma 68 2 3 4 3" xfId="8677"/>
    <cellStyle name="Comma 68 2 3 4 4" xfId="8678"/>
    <cellStyle name="Comma 68 2 3 4 5" xfId="8679"/>
    <cellStyle name="Comma 68 2 3 5" xfId="8680"/>
    <cellStyle name="Comma 68 2 3 5 2" xfId="8681"/>
    <cellStyle name="Comma 68 2 3 5 3" xfId="8682"/>
    <cellStyle name="Comma 68 2 3 5 4" xfId="8683"/>
    <cellStyle name="Comma 68 2 3 6" xfId="8684"/>
    <cellStyle name="Comma 68 2 3 7" xfId="8685"/>
    <cellStyle name="Comma 68 2 3 8" xfId="8686"/>
    <cellStyle name="Comma 68 2 4" xfId="8687"/>
    <cellStyle name="Comma 68 2 4 2" xfId="8688"/>
    <cellStyle name="Comma 68 2 4 2 2" xfId="8689"/>
    <cellStyle name="Comma 68 2 4 2 2 2" xfId="8690"/>
    <cellStyle name="Comma 68 2 4 2 2 3" xfId="8691"/>
    <cellStyle name="Comma 68 2 4 2 2 4" xfId="8692"/>
    <cellStyle name="Comma 68 2 4 2 3" xfId="8693"/>
    <cellStyle name="Comma 68 2 4 2 4" xfId="8694"/>
    <cellStyle name="Comma 68 2 4 2 5" xfId="8695"/>
    <cellStyle name="Comma 68 2 4 3" xfId="8696"/>
    <cellStyle name="Comma 68 2 4 3 2" xfId="8697"/>
    <cellStyle name="Comma 68 2 4 3 3" xfId="8698"/>
    <cellStyle name="Comma 68 2 4 3 4" xfId="8699"/>
    <cellStyle name="Comma 68 2 4 4" xfId="8700"/>
    <cellStyle name="Comma 68 2 4 5" xfId="8701"/>
    <cellStyle name="Comma 68 2 4 6" xfId="8702"/>
    <cellStyle name="Comma 68 2 5" xfId="8703"/>
    <cellStyle name="Comma 68 2 5 2" xfId="8704"/>
    <cellStyle name="Comma 68 2 5 2 2" xfId="8705"/>
    <cellStyle name="Comma 68 2 5 2 2 2" xfId="8706"/>
    <cellStyle name="Comma 68 2 5 2 2 3" xfId="8707"/>
    <cellStyle name="Comma 68 2 5 2 2 4" xfId="8708"/>
    <cellStyle name="Comma 68 2 5 2 3" xfId="8709"/>
    <cellStyle name="Comma 68 2 5 2 4" xfId="8710"/>
    <cellStyle name="Comma 68 2 5 2 5" xfId="8711"/>
    <cellStyle name="Comma 68 2 5 3" xfId="8712"/>
    <cellStyle name="Comma 68 2 5 3 2" xfId="8713"/>
    <cellStyle name="Comma 68 2 5 3 3" xfId="8714"/>
    <cellStyle name="Comma 68 2 5 3 4" xfId="8715"/>
    <cellStyle name="Comma 68 2 5 4" xfId="8716"/>
    <cellStyle name="Comma 68 2 5 5" xfId="8717"/>
    <cellStyle name="Comma 68 2 5 6" xfId="8718"/>
    <cellStyle name="Comma 68 2 6" xfId="8719"/>
    <cellStyle name="Comma 68 2 6 2" xfId="8720"/>
    <cellStyle name="Comma 68 2 6 2 2" xfId="8721"/>
    <cellStyle name="Comma 68 2 6 2 3" xfId="8722"/>
    <cellStyle name="Comma 68 2 6 2 4" xfId="8723"/>
    <cellStyle name="Comma 68 2 6 3" xfId="8724"/>
    <cellStyle name="Comma 68 2 6 4" xfId="8725"/>
    <cellStyle name="Comma 68 2 6 5" xfId="8726"/>
    <cellStyle name="Comma 68 2 7" xfId="8727"/>
    <cellStyle name="Comma 68 2 7 2" xfId="8728"/>
    <cellStyle name="Comma 68 2 7 3" xfId="8729"/>
    <cellStyle name="Comma 68 2 7 4" xfId="8730"/>
    <cellStyle name="Comma 68 2 8" xfId="8731"/>
    <cellStyle name="Comma 68 2 9" xfId="8732"/>
    <cellStyle name="Comma 68 3" xfId="8733"/>
    <cellStyle name="Comma 68 3 10" xfId="8734"/>
    <cellStyle name="Comma 68 3 2" xfId="8735"/>
    <cellStyle name="Comma 68 3 2 2" xfId="8736"/>
    <cellStyle name="Comma 68 3 2 2 2" xfId="8737"/>
    <cellStyle name="Comma 68 3 2 2 2 2" xfId="8738"/>
    <cellStyle name="Comma 68 3 2 2 2 2 2" xfId="8739"/>
    <cellStyle name="Comma 68 3 2 2 2 2 3" xfId="8740"/>
    <cellStyle name="Comma 68 3 2 2 2 2 4" xfId="8741"/>
    <cellStyle name="Comma 68 3 2 2 2 3" xfId="8742"/>
    <cellStyle name="Comma 68 3 2 2 2 4" xfId="8743"/>
    <cellStyle name="Comma 68 3 2 2 2 5" xfId="8744"/>
    <cellStyle name="Comma 68 3 2 2 3" xfId="8745"/>
    <cellStyle name="Comma 68 3 2 2 3 2" xfId="8746"/>
    <cellStyle name="Comma 68 3 2 2 3 3" xfId="8747"/>
    <cellStyle name="Comma 68 3 2 2 3 4" xfId="8748"/>
    <cellStyle name="Comma 68 3 2 2 4" xfId="8749"/>
    <cellStyle name="Comma 68 3 2 2 5" xfId="8750"/>
    <cellStyle name="Comma 68 3 2 2 6" xfId="8751"/>
    <cellStyle name="Comma 68 3 2 3" xfId="8752"/>
    <cellStyle name="Comma 68 3 2 3 2" xfId="8753"/>
    <cellStyle name="Comma 68 3 2 3 2 2" xfId="8754"/>
    <cellStyle name="Comma 68 3 2 3 2 2 2" xfId="8755"/>
    <cellStyle name="Comma 68 3 2 3 2 2 3" xfId="8756"/>
    <cellStyle name="Comma 68 3 2 3 2 2 4" xfId="8757"/>
    <cellStyle name="Comma 68 3 2 3 2 3" xfId="8758"/>
    <cellStyle name="Comma 68 3 2 3 2 4" xfId="8759"/>
    <cellStyle name="Comma 68 3 2 3 2 5" xfId="8760"/>
    <cellStyle name="Comma 68 3 2 3 3" xfId="8761"/>
    <cellStyle name="Comma 68 3 2 3 3 2" xfId="8762"/>
    <cellStyle name="Comma 68 3 2 3 3 3" xfId="8763"/>
    <cellStyle name="Comma 68 3 2 3 3 4" xfId="8764"/>
    <cellStyle name="Comma 68 3 2 3 4" xfId="8765"/>
    <cellStyle name="Comma 68 3 2 3 5" xfId="8766"/>
    <cellStyle name="Comma 68 3 2 3 6" xfId="8767"/>
    <cellStyle name="Comma 68 3 2 4" xfId="8768"/>
    <cellStyle name="Comma 68 3 2 4 2" xfId="8769"/>
    <cellStyle name="Comma 68 3 2 4 2 2" xfId="8770"/>
    <cellStyle name="Comma 68 3 2 4 2 3" xfId="8771"/>
    <cellStyle name="Comma 68 3 2 4 2 4" xfId="8772"/>
    <cellStyle name="Comma 68 3 2 4 3" xfId="8773"/>
    <cellStyle name="Comma 68 3 2 4 4" xfId="8774"/>
    <cellStyle name="Comma 68 3 2 4 5" xfId="8775"/>
    <cellStyle name="Comma 68 3 2 5" xfId="8776"/>
    <cellStyle name="Comma 68 3 2 5 2" xfId="8777"/>
    <cellStyle name="Comma 68 3 2 5 3" xfId="8778"/>
    <cellStyle name="Comma 68 3 2 5 4" xfId="8779"/>
    <cellStyle name="Comma 68 3 2 6" xfId="8780"/>
    <cellStyle name="Comma 68 3 2 7" xfId="8781"/>
    <cellStyle name="Comma 68 3 2 8" xfId="8782"/>
    <cellStyle name="Comma 68 3 3" xfId="8783"/>
    <cellStyle name="Comma 68 3 3 2" xfId="8784"/>
    <cellStyle name="Comma 68 3 3 2 2" xfId="8785"/>
    <cellStyle name="Comma 68 3 3 2 2 2" xfId="8786"/>
    <cellStyle name="Comma 68 3 3 2 2 2 2" xfId="8787"/>
    <cellStyle name="Comma 68 3 3 2 2 2 3" xfId="8788"/>
    <cellStyle name="Comma 68 3 3 2 2 2 4" xfId="8789"/>
    <cellStyle name="Comma 68 3 3 2 2 3" xfId="8790"/>
    <cellStyle name="Comma 68 3 3 2 2 4" xfId="8791"/>
    <cellStyle name="Comma 68 3 3 2 2 5" xfId="8792"/>
    <cellStyle name="Comma 68 3 3 2 3" xfId="8793"/>
    <cellStyle name="Comma 68 3 3 2 3 2" xfId="8794"/>
    <cellStyle name="Comma 68 3 3 2 3 3" xfId="8795"/>
    <cellStyle name="Comma 68 3 3 2 3 4" xfId="8796"/>
    <cellStyle name="Comma 68 3 3 2 4" xfId="8797"/>
    <cellStyle name="Comma 68 3 3 2 5" xfId="8798"/>
    <cellStyle name="Comma 68 3 3 2 6" xfId="8799"/>
    <cellStyle name="Comma 68 3 3 3" xfId="8800"/>
    <cellStyle name="Comma 68 3 3 3 2" xfId="8801"/>
    <cellStyle name="Comma 68 3 3 3 2 2" xfId="8802"/>
    <cellStyle name="Comma 68 3 3 3 2 2 2" xfId="8803"/>
    <cellStyle name="Comma 68 3 3 3 2 2 3" xfId="8804"/>
    <cellStyle name="Comma 68 3 3 3 2 2 4" xfId="8805"/>
    <cellStyle name="Comma 68 3 3 3 2 3" xfId="8806"/>
    <cellStyle name="Comma 68 3 3 3 2 4" xfId="8807"/>
    <cellStyle name="Comma 68 3 3 3 2 5" xfId="8808"/>
    <cellStyle name="Comma 68 3 3 3 3" xfId="8809"/>
    <cellStyle name="Comma 68 3 3 3 3 2" xfId="8810"/>
    <cellStyle name="Comma 68 3 3 3 3 3" xfId="8811"/>
    <cellStyle name="Comma 68 3 3 3 3 4" xfId="8812"/>
    <cellStyle name="Comma 68 3 3 3 4" xfId="8813"/>
    <cellStyle name="Comma 68 3 3 3 5" xfId="8814"/>
    <cellStyle name="Comma 68 3 3 3 6" xfId="8815"/>
    <cellStyle name="Comma 68 3 3 4" xfId="8816"/>
    <cellStyle name="Comma 68 3 3 4 2" xfId="8817"/>
    <cellStyle name="Comma 68 3 3 4 2 2" xfId="8818"/>
    <cellStyle name="Comma 68 3 3 4 2 3" xfId="8819"/>
    <cellStyle name="Comma 68 3 3 4 2 4" xfId="8820"/>
    <cellStyle name="Comma 68 3 3 4 3" xfId="8821"/>
    <cellStyle name="Comma 68 3 3 4 4" xfId="8822"/>
    <cellStyle name="Comma 68 3 3 4 5" xfId="8823"/>
    <cellStyle name="Comma 68 3 3 5" xfId="8824"/>
    <cellStyle name="Comma 68 3 3 5 2" xfId="8825"/>
    <cellStyle name="Comma 68 3 3 5 3" xfId="8826"/>
    <cellStyle name="Comma 68 3 3 5 4" xfId="8827"/>
    <cellStyle name="Comma 68 3 3 6" xfId="8828"/>
    <cellStyle name="Comma 68 3 3 7" xfId="8829"/>
    <cellStyle name="Comma 68 3 3 8" xfId="8830"/>
    <cellStyle name="Comma 68 3 4" xfId="8831"/>
    <cellStyle name="Comma 68 3 4 2" xfId="8832"/>
    <cellStyle name="Comma 68 3 4 2 2" xfId="8833"/>
    <cellStyle name="Comma 68 3 4 2 2 2" xfId="8834"/>
    <cellStyle name="Comma 68 3 4 2 2 3" xfId="8835"/>
    <cellStyle name="Comma 68 3 4 2 2 4" xfId="8836"/>
    <cellStyle name="Comma 68 3 4 2 3" xfId="8837"/>
    <cellStyle name="Comma 68 3 4 2 4" xfId="8838"/>
    <cellStyle name="Comma 68 3 4 2 5" xfId="8839"/>
    <cellStyle name="Comma 68 3 4 3" xfId="8840"/>
    <cellStyle name="Comma 68 3 4 3 2" xfId="8841"/>
    <cellStyle name="Comma 68 3 4 3 3" xfId="8842"/>
    <cellStyle name="Comma 68 3 4 3 4" xfId="8843"/>
    <cellStyle name="Comma 68 3 4 4" xfId="8844"/>
    <cellStyle name="Comma 68 3 4 5" xfId="8845"/>
    <cellStyle name="Comma 68 3 4 6" xfId="8846"/>
    <cellStyle name="Comma 68 3 5" xfId="8847"/>
    <cellStyle name="Comma 68 3 5 2" xfId="8848"/>
    <cellStyle name="Comma 68 3 5 2 2" xfId="8849"/>
    <cellStyle name="Comma 68 3 5 2 2 2" xfId="8850"/>
    <cellStyle name="Comma 68 3 5 2 2 3" xfId="8851"/>
    <cellStyle name="Comma 68 3 5 2 2 4" xfId="8852"/>
    <cellStyle name="Comma 68 3 5 2 3" xfId="8853"/>
    <cellStyle name="Comma 68 3 5 2 4" xfId="8854"/>
    <cellStyle name="Comma 68 3 5 2 5" xfId="8855"/>
    <cellStyle name="Comma 68 3 5 3" xfId="8856"/>
    <cellStyle name="Comma 68 3 5 3 2" xfId="8857"/>
    <cellStyle name="Comma 68 3 5 3 3" xfId="8858"/>
    <cellStyle name="Comma 68 3 5 3 4" xfId="8859"/>
    <cellStyle name="Comma 68 3 5 4" xfId="8860"/>
    <cellStyle name="Comma 68 3 5 5" xfId="8861"/>
    <cellStyle name="Comma 68 3 5 6" xfId="8862"/>
    <cellStyle name="Comma 68 3 6" xfId="8863"/>
    <cellStyle name="Comma 68 3 6 2" xfId="8864"/>
    <cellStyle name="Comma 68 3 6 2 2" xfId="8865"/>
    <cellStyle name="Comma 68 3 6 2 3" xfId="8866"/>
    <cellStyle name="Comma 68 3 6 2 4" xfId="8867"/>
    <cellStyle name="Comma 68 3 6 3" xfId="8868"/>
    <cellStyle name="Comma 68 3 6 4" xfId="8869"/>
    <cellStyle name="Comma 68 3 6 5" xfId="8870"/>
    <cellStyle name="Comma 68 3 7" xfId="8871"/>
    <cellStyle name="Comma 68 3 7 2" xfId="8872"/>
    <cellStyle name="Comma 68 3 7 3" xfId="8873"/>
    <cellStyle name="Comma 68 3 7 4" xfId="8874"/>
    <cellStyle name="Comma 68 3 8" xfId="8875"/>
    <cellStyle name="Comma 68 3 9" xfId="8876"/>
    <cellStyle name="Comma 68 4" xfId="8877"/>
    <cellStyle name="Comma 68 4 2" xfId="8878"/>
    <cellStyle name="Comma 68 4 2 2" xfId="8879"/>
    <cellStyle name="Comma 68 4 2 2 2" xfId="8880"/>
    <cellStyle name="Comma 68 4 2 2 2 2" xfId="8881"/>
    <cellStyle name="Comma 68 4 2 2 2 3" xfId="8882"/>
    <cellStyle name="Comma 68 4 2 2 2 4" xfId="8883"/>
    <cellStyle name="Comma 68 4 2 2 3" xfId="8884"/>
    <cellStyle name="Comma 68 4 2 2 4" xfId="8885"/>
    <cellStyle name="Comma 68 4 2 2 5" xfId="8886"/>
    <cellStyle name="Comma 68 4 2 3" xfId="8887"/>
    <cellStyle name="Comma 68 4 2 3 2" xfId="8888"/>
    <cellStyle name="Comma 68 4 2 3 3" xfId="8889"/>
    <cellStyle name="Comma 68 4 2 3 4" xfId="8890"/>
    <cellStyle name="Comma 68 4 2 4" xfId="8891"/>
    <cellStyle name="Comma 68 4 2 5" xfId="8892"/>
    <cellStyle name="Comma 68 4 2 6" xfId="8893"/>
    <cellStyle name="Comma 68 4 3" xfId="8894"/>
    <cellStyle name="Comma 68 4 3 2" xfId="8895"/>
    <cellStyle name="Comma 68 4 3 2 2" xfId="8896"/>
    <cellStyle name="Comma 68 4 3 2 2 2" xfId="8897"/>
    <cellStyle name="Comma 68 4 3 2 2 3" xfId="8898"/>
    <cellStyle name="Comma 68 4 3 2 2 4" xfId="8899"/>
    <cellStyle name="Comma 68 4 3 2 3" xfId="8900"/>
    <cellStyle name="Comma 68 4 3 2 4" xfId="8901"/>
    <cellStyle name="Comma 68 4 3 2 5" xfId="8902"/>
    <cellStyle name="Comma 68 4 3 3" xfId="8903"/>
    <cellStyle name="Comma 68 4 3 3 2" xfId="8904"/>
    <cellStyle name="Comma 68 4 3 3 3" xfId="8905"/>
    <cellStyle name="Comma 68 4 3 3 4" xfId="8906"/>
    <cellStyle name="Comma 68 4 3 4" xfId="8907"/>
    <cellStyle name="Comma 68 4 3 5" xfId="8908"/>
    <cellStyle name="Comma 68 4 3 6" xfId="8909"/>
    <cellStyle name="Comma 68 4 4" xfId="8910"/>
    <cellStyle name="Comma 68 4 4 2" xfId="8911"/>
    <cellStyle name="Comma 68 4 4 2 2" xfId="8912"/>
    <cellStyle name="Comma 68 4 4 2 3" xfId="8913"/>
    <cellStyle name="Comma 68 4 4 2 4" xfId="8914"/>
    <cellStyle name="Comma 68 4 4 3" xfId="8915"/>
    <cellStyle name="Comma 68 4 4 4" xfId="8916"/>
    <cellStyle name="Comma 68 4 4 5" xfId="8917"/>
    <cellStyle name="Comma 68 4 5" xfId="8918"/>
    <cellStyle name="Comma 68 4 5 2" xfId="8919"/>
    <cellStyle name="Comma 68 4 5 3" xfId="8920"/>
    <cellStyle name="Comma 68 4 5 4" xfId="8921"/>
    <cellStyle name="Comma 68 4 6" xfId="8922"/>
    <cellStyle name="Comma 68 4 7" xfId="8923"/>
    <cellStyle name="Comma 68 4 8" xfId="8924"/>
    <cellStyle name="Comma 68 5" xfId="8925"/>
    <cellStyle name="Comma 68 5 2" xfId="8926"/>
    <cellStyle name="Comma 68 5 2 2" xfId="8927"/>
    <cellStyle name="Comma 68 5 2 2 2" xfId="8928"/>
    <cellStyle name="Comma 68 5 2 2 2 2" xfId="8929"/>
    <cellStyle name="Comma 68 5 2 2 2 3" xfId="8930"/>
    <cellStyle name="Comma 68 5 2 2 2 4" xfId="8931"/>
    <cellStyle name="Comma 68 5 2 2 3" xfId="8932"/>
    <cellStyle name="Comma 68 5 2 2 4" xfId="8933"/>
    <cellStyle name="Comma 68 5 2 2 5" xfId="8934"/>
    <cellStyle name="Comma 68 5 2 3" xfId="8935"/>
    <cellStyle name="Comma 68 5 2 3 2" xfId="8936"/>
    <cellStyle name="Comma 68 5 2 3 3" xfId="8937"/>
    <cellStyle name="Comma 68 5 2 3 4" xfId="8938"/>
    <cellStyle name="Comma 68 5 2 4" xfId="8939"/>
    <cellStyle name="Comma 68 5 2 5" xfId="8940"/>
    <cellStyle name="Comma 68 5 2 6" xfId="8941"/>
    <cellStyle name="Comma 68 5 3" xfId="8942"/>
    <cellStyle name="Comma 68 5 3 2" xfId="8943"/>
    <cellStyle name="Comma 68 5 3 2 2" xfId="8944"/>
    <cellStyle name="Comma 68 5 3 2 2 2" xfId="8945"/>
    <cellStyle name="Comma 68 5 3 2 2 3" xfId="8946"/>
    <cellStyle name="Comma 68 5 3 2 2 4" xfId="8947"/>
    <cellStyle name="Comma 68 5 3 2 3" xfId="8948"/>
    <cellStyle name="Comma 68 5 3 2 4" xfId="8949"/>
    <cellStyle name="Comma 68 5 3 2 5" xfId="8950"/>
    <cellStyle name="Comma 68 5 3 3" xfId="8951"/>
    <cellStyle name="Comma 68 5 3 3 2" xfId="8952"/>
    <cellStyle name="Comma 68 5 3 3 3" xfId="8953"/>
    <cellStyle name="Comma 68 5 3 3 4" xfId="8954"/>
    <cellStyle name="Comma 68 5 3 4" xfId="8955"/>
    <cellStyle name="Comma 68 5 3 5" xfId="8956"/>
    <cellStyle name="Comma 68 5 3 6" xfId="8957"/>
    <cellStyle name="Comma 68 5 4" xfId="8958"/>
    <cellStyle name="Comma 68 5 4 2" xfId="8959"/>
    <cellStyle name="Comma 68 5 4 2 2" xfId="8960"/>
    <cellStyle name="Comma 68 5 4 2 3" xfId="8961"/>
    <cellStyle name="Comma 68 5 4 2 4" xfId="8962"/>
    <cellStyle name="Comma 68 5 4 3" xfId="8963"/>
    <cellStyle name="Comma 68 5 4 4" xfId="8964"/>
    <cellStyle name="Comma 68 5 4 5" xfId="8965"/>
    <cellStyle name="Comma 68 5 5" xfId="8966"/>
    <cellStyle name="Comma 68 5 5 2" xfId="8967"/>
    <cellStyle name="Comma 68 5 5 3" xfId="8968"/>
    <cellStyle name="Comma 68 5 5 4" xfId="8969"/>
    <cellStyle name="Comma 68 5 6" xfId="8970"/>
    <cellStyle name="Comma 68 5 7" xfId="8971"/>
    <cellStyle name="Comma 68 5 8" xfId="8972"/>
    <cellStyle name="Comma 68 6" xfId="8973"/>
    <cellStyle name="Comma 68 6 2" xfId="8974"/>
    <cellStyle name="Comma 68 6 2 2" xfId="8975"/>
    <cellStyle name="Comma 68 6 2 2 2" xfId="8976"/>
    <cellStyle name="Comma 68 6 2 2 3" xfId="8977"/>
    <cellStyle name="Comma 68 6 2 2 4" xfId="8978"/>
    <cellStyle name="Comma 68 6 2 3" xfId="8979"/>
    <cellStyle name="Comma 68 6 2 4" xfId="8980"/>
    <cellStyle name="Comma 68 6 2 5" xfId="8981"/>
    <cellStyle name="Comma 68 6 3" xfId="8982"/>
    <cellStyle name="Comma 68 6 3 2" xfId="8983"/>
    <cellStyle name="Comma 68 6 3 3" xfId="8984"/>
    <cellStyle name="Comma 68 6 3 4" xfId="8985"/>
    <cellStyle name="Comma 68 6 4" xfId="8986"/>
    <cellStyle name="Comma 68 6 5" xfId="8987"/>
    <cellStyle name="Comma 68 6 6" xfId="8988"/>
    <cellStyle name="Comma 68 7" xfId="8989"/>
    <cellStyle name="Comma 68 7 2" xfId="8990"/>
    <cellStyle name="Comma 68 7 2 2" xfId="8991"/>
    <cellStyle name="Comma 68 7 2 2 2" xfId="8992"/>
    <cellStyle name="Comma 68 7 2 2 3" xfId="8993"/>
    <cellStyle name="Comma 68 7 2 2 4" xfId="8994"/>
    <cellStyle name="Comma 68 7 2 3" xfId="8995"/>
    <cellStyle name="Comma 68 7 2 4" xfId="8996"/>
    <cellStyle name="Comma 68 7 2 5" xfId="8997"/>
    <cellStyle name="Comma 68 7 3" xfId="8998"/>
    <cellStyle name="Comma 68 7 3 2" xfId="8999"/>
    <cellStyle name="Comma 68 7 3 3" xfId="9000"/>
    <cellStyle name="Comma 68 7 3 4" xfId="9001"/>
    <cellStyle name="Comma 68 7 4" xfId="9002"/>
    <cellStyle name="Comma 68 7 5" xfId="9003"/>
    <cellStyle name="Comma 68 7 6" xfId="9004"/>
    <cellStyle name="Comma 68 8" xfId="9005"/>
    <cellStyle name="Comma 68 8 2" xfId="9006"/>
    <cellStyle name="Comma 68 8 2 2" xfId="9007"/>
    <cellStyle name="Comma 68 8 2 3" xfId="9008"/>
    <cellStyle name="Comma 68 8 2 4" xfId="9009"/>
    <cellStyle name="Comma 68 8 3" xfId="9010"/>
    <cellStyle name="Comma 68 8 4" xfId="9011"/>
    <cellStyle name="Comma 68 8 5" xfId="9012"/>
    <cellStyle name="Comma 68 9" xfId="9013"/>
    <cellStyle name="Comma 68 9 2" xfId="9014"/>
    <cellStyle name="Comma 68 9 3" xfId="9015"/>
    <cellStyle name="Comma 68 9 4" xfId="9016"/>
    <cellStyle name="Comma 69" xfId="9017"/>
    <cellStyle name="Comma 7" xfId="9018"/>
    <cellStyle name="Comma 7 2" xfId="9019"/>
    <cellStyle name="Comma 7 2 2" xfId="9020"/>
    <cellStyle name="Comma 7 2 2 2" xfId="9021"/>
    <cellStyle name="Comma 7 2 3" xfId="9022"/>
    <cellStyle name="Comma 7 2 4" xfId="9023"/>
    <cellStyle name="Comma 7 2 5" xfId="9024"/>
    <cellStyle name="Comma 7 2 6" xfId="9025"/>
    <cellStyle name="Comma 7 2 7" xfId="9026"/>
    <cellStyle name="Comma 7 3" xfId="9027"/>
    <cellStyle name="Comma 7 3 2" xfId="9028"/>
    <cellStyle name="Comma 7 4" xfId="9029"/>
    <cellStyle name="Comma 7 4 2" xfId="9030"/>
    <cellStyle name="Comma 7 4 3" xfId="9031"/>
    <cellStyle name="Comma 70" xfId="9032"/>
    <cellStyle name="Comma 71" xfId="9033"/>
    <cellStyle name="Comma 72" xfId="9034"/>
    <cellStyle name="Comma 73" xfId="9035"/>
    <cellStyle name="Comma 74" xfId="9036"/>
    <cellStyle name="Comma 75" xfId="9037"/>
    <cellStyle name="Comma 76" xfId="9038"/>
    <cellStyle name="Comma 77" xfId="9039"/>
    <cellStyle name="Comma 78" xfId="9040"/>
    <cellStyle name="Comma 79" xfId="9041"/>
    <cellStyle name="Comma 8" xfId="9042"/>
    <cellStyle name="Comma 8 10" xfId="9043"/>
    <cellStyle name="Comma 8 11" xfId="9044"/>
    <cellStyle name="Comma 8 2" xfId="9045"/>
    <cellStyle name="Comma 8 2 2" xfId="9046"/>
    <cellStyle name="Comma 8 2 2 2" xfId="9047"/>
    <cellStyle name="Comma 8 2 3" xfId="9048"/>
    <cellStyle name="Comma 8 2 4" xfId="9049"/>
    <cellStyle name="Comma 8 2 5" xfId="9050"/>
    <cellStyle name="Comma 8 2 6" xfId="9051"/>
    <cellStyle name="Comma 8 2 7" xfId="9052"/>
    <cellStyle name="Comma 8 2 8" xfId="9053"/>
    <cellStyle name="Comma 8 3" xfId="9054"/>
    <cellStyle name="Comma 8 3 2" xfId="9055"/>
    <cellStyle name="Comma 8 4" xfId="9056"/>
    <cellStyle name="Comma 8 4 2" xfId="9057"/>
    <cellStyle name="Comma 8 5" xfId="9058"/>
    <cellStyle name="Comma 8 6" xfId="9059"/>
    <cellStyle name="Comma 8 7" xfId="9060"/>
    <cellStyle name="Comma 8 8" xfId="9061"/>
    <cellStyle name="Comma 8 9" xfId="9062"/>
    <cellStyle name="Comma 80" xfId="9063"/>
    <cellStyle name="Comma 81" xfId="9064"/>
    <cellStyle name="Comma 82" xfId="9065"/>
    <cellStyle name="Comma 83" xfId="9066"/>
    <cellStyle name="Comma 84" xfId="9067"/>
    <cellStyle name="Comma 85" xfId="9068"/>
    <cellStyle name="Comma 86" xfId="9069"/>
    <cellStyle name="Comma 87" xfId="9070"/>
    <cellStyle name="Comma 88" xfId="9071"/>
    <cellStyle name="Comma 89" xfId="9072"/>
    <cellStyle name="Comma 9" xfId="9073"/>
    <cellStyle name="Comma 9 10" xfId="9074"/>
    <cellStyle name="Comma 9 11" xfId="9075"/>
    <cellStyle name="Comma 9 12" xfId="9076"/>
    <cellStyle name="Comma 9 13" xfId="9077"/>
    <cellStyle name="Comma 9 2" xfId="9078"/>
    <cellStyle name="Comma 9 2 2" xfId="9079"/>
    <cellStyle name="Comma 9 2 2 2" xfId="9080"/>
    <cellStyle name="Comma 9 2 3" xfId="9081"/>
    <cellStyle name="Comma 9 2 3 2" xfId="9082"/>
    <cellStyle name="Comma 9 3" xfId="9083"/>
    <cellStyle name="Comma 9 3 2" xfId="9084"/>
    <cellStyle name="Comma 9 3 2 2" xfId="9085"/>
    <cellStyle name="Comma 9 3 3" xfId="9086"/>
    <cellStyle name="Comma 9 3 4" xfId="9087"/>
    <cellStyle name="Comma 9 3 5" xfId="9088"/>
    <cellStyle name="Comma 9 3 6" xfId="9089"/>
    <cellStyle name="Comma 9 3 7" xfId="9090"/>
    <cellStyle name="Comma 9 4" xfId="9091"/>
    <cellStyle name="Comma 9 5" xfId="9092"/>
    <cellStyle name="Comma 9 6" xfId="9093"/>
    <cellStyle name="Comma 9 7" xfId="9094"/>
    <cellStyle name="Comma 9 8" xfId="9095"/>
    <cellStyle name="Comma 9 9" xfId="9096"/>
    <cellStyle name="Comma 9 9 2" xfId="9097"/>
    <cellStyle name="Comma 90" xfId="9098"/>
    <cellStyle name="Comma 91" xfId="9099"/>
    <cellStyle name="Comma 92" xfId="9100"/>
    <cellStyle name="Comma 93" xfId="9101"/>
    <cellStyle name="Comma 94" xfId="9102"/>
    <cellStyle name="Comma 95" xfId="9103"/>
    <cellStyle name="Comma 96" xfId="9104"/>
    <cellStyle name="Comma 97" xfId="9105"/>
    <cellStyle name="Comma 98" xfId="9106"/>
    <cellStyle name="Comma 98 2" xfId="9107"/>
    <cellStyle name="Comma 99" xfId="9108"/>
    <cellStyle name="Comma0 - Style3" xfId="9109"/>
    <cellStyle name="Currency [00]" xfId="9110"/>
    <cellStyle name="Currency 10" xfId="9111"/>
    <cellStyle name="Currency 2" xfId="9112"/>
    <cellStyle name="Currency 2 2" xfId="9113"/>
    <cellStyle name="Currency 2 2 2" xfId="9114"/>
    <cellStyle name="Currency 2 2 2 2" xfId="9115"/>
    <cellStyle name="Currency 2 2 2 3" xfId="9116"/>
    <cellStyle name="Currency 2 2 2 4" xfId="9117"/>
    <cellStyle name="Currency 2 3" xfId="9118"/>
    <cellStyle name="Currency 2 4" xfId="9119"/>
    <cellStyle name="Currency 2 5" xfId="9120"/>
    <cellStyle name="Currency 2 6" xfId="9121"/>
    <cellStyle name="Currency 2 7" xfId="9122"/>
    <cellStyle name="Currency 2 7 2" xfId="9123"/>
    <cellStyle name="Currency 2 7 3" xfId="9124"/>
    <cellStyle name="Currency 2 7 4" xfId="9125"/>
    <cellStyle name="Currency 3" xfId="9126"/>
    <cellStyle name="Currency 3 2" xfId="9127"/>
    <cellStyle name="Currency 4" xfId="9128"/>
    <cellStyle name="Currency 5" xfId="9129"/>
    <cellStyle name="Currency 6" xfId="9130"/>
    <cellStyle name="Currency 7" xfId="9131"/>
    <cellStyle name="Currency 8" xfId="9132"/>
    <cellStyle name="Currency 9" xfId="9133"/>
    <cellStyle name="Date - Style2" xfId="9134"/>
    <cellStyle name="Date Short" xfId="9135"/>
    <cellStyle name="DELTA" xfId="9136"/>
    <cellStyle name="DELTA 2" xfId="9137"/>
    <cellStyle name="DELTA 3" xfId="9138"/>
    <cellStyle name="DELTA 4" xfId="9139"/>
    <cellStyle name="DELTA 5" xfId="9140"/>
    <cellStyle name="DELTA 6" xfId="9141"/>
    <cellStyle name="DELTA 7" xfId="9142"/>
    <cellStyle name="Dezimal [0]" xfId="9143"/>
    <cellStyle name="Dezimal_AX-5-Loan-Portfolio-Efficiency-310899" xfId="9144"/>
    <cellStyle name="Emphasis 1" xfId="9145"/>
    <cellStyle name="Emphasis 2" xfId="9146"/>
    <cellStyle name="Emphasis 3" xfId="9147"/>
    <cellStyle name="Enter Currency (0)" xfId="9148"/>
    <cellStyle name="Enter Currency (2)" xfId="9149"/>
    <cellStyle name="Enter Units (0)" xfId="9150"/>
    <cellStyle name="Enter Units (1)" xfId="9151"/>
    <cellStyle name="Enter Units (2)" xfId="9152"/>
    <cellStyle name="Euro" xfId="9153"/>
    <cellStyle name="Euro 2" xfId="9154"/>
    <cellStyle name="Euro 3" xfId="9155"/>
    <cellStyle name="Explanatory Text 2" xfId="9156"/>
    <cellStyle name="Explanatory Text 2 10" xfId="9157"/>
    <cellStyle name="Explanatory Text 2 11" xfId="9158"/>
    <cellStyle name="Explanatory Text 2 12" xfId="9159"/>
    <cellStyle name="Explanatory Text 2 2" xfId="9160"/>
    <cellStyle name="Explanatory Text 2 2 2" xfId="9161"/>
    <cellStyle name="Explanatory Text 2 3" xfId="9162"/>
    <cellStyle name="Explanatory Text 2 4" xfId="9163"/>
    <cellStyle name="Explanatory Text 2 5" xfId="9164"/>
    <cellStyle name="Explanatory Text 2 6" xfId="9165"/>
    <cellStyle name="Explanatory Text 2 7" xfId="9166"/>
    <cellStyle name="Explanatory Text 2 8" xfId="9167"/>
    <cellStyle name="Explanatory Text 2 9" xfId="9168"/>
    <cellStyle name="Explanatory Text 3" xfId="9169"/>
    <cellStyle name="Explanatory Text 3 2" xfId="9170"/>
    <cellStyle name="Explanatory Text 3 3" xfId="9171"/>
    <cellStyle name="Explanatory Text 4" xfId="9172"/>
    <cellStyle name="Explanatory Text 4 2" xfId="9173"/>
    <cellStyle name="Explanatory Text 4 3" xfId="9174"/>
    <cellStyle name="Explanatory Text 5" xfId="9175"/>
    <cellStyle name="Explanatory Text 5 2" xfId="9176"/>
    <cellStyle name="Explanatory Text 5 3" xfId="9177"/>
    <cellStyle name="Explanatory Text 6" xfId="9178"/>
    <cellStyle name="Explanatory Text 6 2" xfId="9179"/>
    <cellStyle name="Explanatory Text 6 3" xfId="9180"/>
    <cellStyle name="Explanatory Text 7" xfId="9181"/>
    <cellStyle name="Flag" xfId="9182"/>
    <cellStyle name="Flag 2" xfId="9183"/>
    <cellStyle name="Flag 3" xfId="9184"/>
    <cellStyle name="Gia's" xfId="9185"/>
    <cellStyle name="Gia's 10" xfId="9186"/>
    <cellStyle name="Gia's 10 2" xfId="21324"/>
    <cellStyle name="Gia's 11" xfId="21325"/>
    <cellStyle name="Gia's 2" xfId="9187"/>
    <cellStyle name="Gia's 2 2" xfId="21323"/>
    <cellStyle name="Gia's 3" xfId="9188"/>
    <cellStyle name="Gia's 3 2" xfId="21322"/>
    <cellStyle name="Gia's 4" xfId="9189"/>
    <cellStyle name="Gia's 4 2" xfId="21321"/>
    <cellStyle name="Gia's 5" xfId="9190"/>
    <cellStyle name="Gia's 5 2" xfId="21320"/>
    <cellStyle name="Gia's 6" xfId="9191"/>
    <cellStyle name="Gia's 6 2" xfId="21319"/>
    <cellStyle name="Gia's 7" xfId="9192"/>
    <cellStyle name="Gia's 7 2" xfId="21318"/>
    <cellStyle name="Gia's 8" xfId="9193"/>
    <cellStyle name="Gia's 8 2" xfId="21317"/>
    <cellStyle name="Gia's 9" xfId="9194"/>
    <cellStyle name="Gia's 9 2" xfId="21316"/>
    <cellStyle name="Good 2" xfId="9195"/>
    <cellStyle name="Good 2 10" xfId="9196"/>
    <cellStyle name="Good 2 11" xfId="9197"/>
    <cellStyle name="Good 2 12" xfId="9198"/>
    <cellStyle name="Good 2 2" xfId="9199"/>
    <cellStyle name="Good 2 2 2" xfId="9200"/>
    <cellStyle name="Good 2 3" xfId="9201"/>
    <cellStyle name="Good 2 4" xfId="9202"/>
    <cellStyle name="Good 2 5" xfId="9203"/>
    <cellStyle name="Good 2 6" xfId="9204"/>
    <cellStyle name="Good 2 7" xfId="9205"/>
    <cellStyle name="Good 2 8" xfId="9206"/>
    <cellStyle name="Good 2 9" xfId="9207"/>
    <cellStyle name="Good 3" xfId="9208"/>
    <cellStyle name="Good 3 2" xfId="9209"/>
    <cellStyle name="Good 3 3" xfId="9210"/>
    <cellStyle name="Good 4" xfId="9211"/>
    <cellStyle name="Good 4 2" xfId="9212"/>
    <cellStyle name="Good 4 3" xfId="9213"/>
    <cellStyle name="Good 5" xfId="9214"/>
    <cellStyle name="Good 5 2" xfId="9215"/>
    <cellStyle name="Good 5 3" xfId="9216"/>
    <cellStyle name="Good 6" xfId="9217"/>
    <cellStyle name="Good 6 2" xfId="9218"/>
    <cellStyle name="Good 6 3" xfId="9219"/>
    <cellStyle name="Good 7" xfId="9220"/>
    <cellStyle name="greyed" xfId="9221"/>
    <cellStyle name="greyed 2" xfId="21315"/>
    <cellStyle name="Header1" xfId="9222"/>
    <cellStyle name="Header1 2" xfId="9223"/>
    <cellStyle name="Header1 3" xfId="9224"/>
    <cellStyle name="Header2" xfId="9225"/>
    <cellStyle name="Header2 2" xfId="9226"/>
    <cellStyle name="Header2 2 2" xfId="21313"/>
    <cellStyle name="Header2 3" xfId="9227"/>
    <cellStyle name="Header2 3 2" xfId="21312"/>
    <cellStyle name="Header2 4" xfId="21314"/>
    <cellStyle name="Heading 1 2" xfId="9228"/>
    <cellStyle name="Heading 1 2 2" xfId="9229"/>
    <cellStyle name="Heading 1 2 2 2" xfId="9230"/>
    <cellStyle name="Heading 1 2 3" xfId="9231"/>
    <cellStyle name="Heading 1 2 4" xfId="9232"/>
    <cellStyle name="Heading 1 3" xfId="9233"/>
    <cellStyle name="Heading 1 3 2" xfId="9234"/>
    <cellStyle name="Heading 1 3 3" xfId="9235"/>
    <cellStyle name="Heading 1 4" xfId="9236"/>
    <cellStyle name="Heading 1 4 2" xfId="9237"/>
    <cellStyle name="Heading 1 4 3" xfId="9238"/>
    <cellStyle name="Heading 1 5" xfId="9239"/>
    <cellStyle name="Heading 1 5 2" xfId="9240"/>
    <cellStyle name="Heading 1 5 3" xfId="9241"/>
    <cellStyle name="Heading 1 6" xfId="9242"/>
    <cellStyle name="Heading 1 6 2" xfId="9243"/>
    <cellStyle name="Heading 1 6 3" xfId="9244"/>
    <cellStyle name="Heading 1 7" xfId="9245"/>
    <cellStyle name="Heading 2 2" xfId="9246"/>
    <cellStyle name="Heading 2 2 2" xfId="9247"/>
    <cellStyle name="Heading 2 2 2 2" xfId="9248"/>
    <cellStyle name="Heading 2 2 3" xfId="9249"/>
    <cellStyle name="Heading 2 2 4" xfId="9250"/>
    <cellStyle name="Heading 2 3" xfId="9251"/>
    <cellStyle name="Heading 2 3 2" xfId="9252"/>
    <cellStyle name="Heading 2 3 3" xfId="9253"/>
    <cellStyle name="Heading 2 4" xfId="9254"/>
    <cellStyle name="Heading 2 4 2" xfId="9255"/>
    <cellStyle name="Heading 2 4 3" xfId="9256"/>
    <cellStyle name="Heading 2 5" xfId="9257"/>
    <cellStyle name="Heading 2 5 2" xfId="9258"/>
    <cellStyle name="Heading 2 5 3" xfId="9259"/>
    <cellStyle name="Heading 2 6" xfId="9260"/>
    <cellStyle name="Heading 2 6 2" xfId="9261"/>
    <cellStyle name="Heading 2 6 3" xfId="9262"/>
    <cellStyle name="Heading 2 7" xfId="9263"/>
    <cellStyle name="Heading 3 2" xfId="9264"/>
    <cellStyle name="Heading 3 2 2" xfId="9265"/>
    <cellStyle name="Heading 3 2 2 2" xfId="9266"/>
    <cellStyle name="Heading 3 2 3" xfId="9267"/>
    <cellStyle name="Heading 3 2 3 2" xfId="9268"/>
    <cellStyle name="Heading 3 2 4" xfId="9269"/>
    <cellStyle name="Heading 3 2 4 2" xfId="9270"/>
    <cellStyle name="Heading 3 2 5" xfId="9271"/>
    <cellStyle name="Heading 3 3" xfId="9272"/>
    <cellStyle name="Heading 3 3 2" xfId="9273"/>
    <cellStyle name="Heading 3 3 3" xfId="9274"/>
    <cellStyle name="Heading 3 4" xfId="9275"/>
    <cellStyle name="Heading 3 4 2" xfId="9276"/>
    <cellStyle name="Heading 3 4 3" xfId="9277"/>
    <cellStyle name="Heading 3 5" xfId="9278"/>
    <cellStyle name="Heading 3 5 2" xfId="9279"/>
    <cellStyle name="Heading 3 5 3" xfId="9280"/>
    <cellStyle name="Heading 3 6" xfId="9281"/>
    <cellStyle name="Heading 3 6 2" xfId="9282"/>
    <cellStyle name="Heading 3 6 3" xfId="9283"/>
    <cellStyle name="Heading 3 7" xfId="9284"/>
    <cellStyle name="Heading 4 2" xfId="9285"/>
    <cellStyle name="Heading 4 2 2" xfId="9286"/>
    <cellStyle name="Heading 4 2 2 2" xfId="9287"/>
    <cellStyle name="Heading 4 2 3" xfId="9288"/>
    <cellStyle name="Heading 4 2 4" xfId="9289"/>
    <cellStyle name="Heading 4 3" xfId="9290"/>
    <cellStyle name="Heading 4 3 2" xfId="9291"/>
    <cellStyle name="Heading 4 3 3" xfId="9292"/>
    <cellStyle name="Heading 4 4" xfId="9293"/>
    <cellStyle name="Heading 4 4 2" xfId="9294"/>
    <cellStyle name="Heading 4 4 3" xfId="9295"/>
    <cellStyle name="Heading 4 5" xfId="9296"/>
    <cellStyle name="Heading 4 5 2" xfId="9297"/>
    <cellStyle name="Heading 4 5 3" xfId="9298"/>
    <cellStyle name="Heading 4 6" xfId="9299"/>
    <cellStyle name="Heading 4 6 2" xfId="9300"/>
    <cellStyle name="Heading 4 6 3" xfId="9301"/>
    <cellStyle name="Heading 4 7" xfId="9302"/>
    <cellStyle name="Heading A" xfId="9303"/>
    <cellStyle name="Heading1" xfId="9304"/>
    <cellStyle name="Heading1 2" xfId="9305"/>
    <cellStyle name="Heading1 3" xfId="9306"/>
    <cellStyle name="Heading2" xfId="9307"/>
    <cellStyle name="Heading2 2" xfId="9308"/>
    <cellStyle name="Heading2 3" xfId="9309"/>
    <cellStyle name="Heading3" xfId="9310"/>
    <cellStyle name="Heading3 2" xfId="9311"/>
    <cellStyle name="Heading3 3" xfId="9312"/>
    <cellStyle name="Heading4" xfId="9313"/>
    <cellStyle name="Heading4 2" xfId="9314"/>
    <cellStyle name="Heading4 3" xfId="9315"/>
    <cellStyle name="Heading5" xfId="9316"/>
    <cellStyle name="Heading5 2" xfId="9317"/>
    <cellStyle name="Heading5 3" xfId="9318"/>
    <cellStyle name="Heading6" xfId="9319"/>
    <cellStyle name="Heading6 2" xfId="9320"/>
    <cellStyle name="Heading6 3" xfId="9321"/>
    <cellStyle name="HeadingTable" xfId="9322"/>
    <cellStyle name="HeadingTable 2" xfId="21311"/>
    <cellStyle name="highlightExposure" xfId="9323"/>
    <cellStyle name="highlightExposure 2" xfId="21310"/>
    <cellStyle name="highlightPercentage" xfId="9324"/>
    <cellStyle name="highlightPercentage 2" xfId="21309"/>
    <cellStyle name="highlightText" xfId="9325"/>
    <cellStyle name="highlightText 2" xfId="21308"/>
    <cellStyle name="Horizontal" xfId="9326"/>
    <cellStyle name="Horizontal 2" xfId="9327"/>
    <cellStyle name="Horizontal 3" xfId="9328"/>
    <cellStyle name="Hyperlink" xfId="17" builtinId="8"/>
    <cellStyle name="Hyperlink 2" xfId="9329"/>
    <cellStyle name="Hyperlink 2 2" xfId="9330"/>
    <cellStyle name="Hyperlink 2 3" xfId="9331"/>
    <cellStyle name="Îáû÷íûé_23_1 " xfId="9332"/>
    <cellStyle name="Input 2" xfId="9333"/>
    <cellStyle name="Input 2 10" xfId="9334"/>
    <cellStyle name="Input 2 10 2" xfId="9335"/>
    <cellStyle name="Input 2 10 2 2" xfId="21306"/>
    <cellStyle name="Input 2 10 3" xfId="9336"/>
    <cellStyle name="Input 2 10 3 2" xfId="21305"/>
    <cellStyle name="Input 2 10 4" xfId="9337"/>
    <cellStyle name="Input 2 10 4 2" xfId="21304"/>
    <cellStyle name="Input 2 10 5" xfId="9338"/>
    <cellStyle name="Input 2 10 5 2" xfId="21303"/>
    <cellStyle name="Input 2 11" xfId="9339"/>
    <cellStyle name="Input 2 11 2" xfId="9340"/>
    <cellStyle name="Input 2 11 2 2" xfId="21301"/>
    <cellStyle name="Input 2 11 3" xfId="9341"/>
    <cellStyle name="Input 2 11 3 2" xfId="21300"/>
    <cellStyle name="Input 2 11 4" xfId="9342"/>
    <cellStyle name="Input 2 11 4 2" xfId="21299"/>
    <cellStyle name="Input 2 11 5" xfId="9343"/>
    <cellStyle name="Input 2 11 5 2" xfId="21298"/>
    <cellStyle name="Input 2 11 6" xfId="21302"/>
    <cellStyle name="Input 2 12" xfId="9344"/>
    <cellStyle name="Input 2 12 2" xfId="9345"/>
    <cellStyle name="Input 2 12 2 2" xfId="21296"/>
    <cellStyle name="Input 2 12 3" xfId="9346"/>
    <cellStyle name="Input 2 12 3 2" xfId="21295"/>
    <cellStyle name="Input 2 12 4" xfId="9347"/>
    <cellStyle name="Input 2 12 4 2" xfId="21294"/>
    <cellStyle name="Input 2 12 5" xfId="9348"/>
    <cellStyle name="Input 2 12 5 2" xfId="21293"/>
    <cellStyle name="Input 2 12 6" xfId="21297"/>
    <cellStyle name="Input 2 13" xfId="9349"/>
    <cellStyle name="Input 2 13 2" xfId="9350"/>
    <cellStyle name="Input 2 13 2 2" xfId="21291"/>
    <cellStyle name="Input 2 13 3" xfId="9351"/>
    <cellStyle name="Input 2 13 3 2" xfId="21290"/>
    <cellStyle name="Input 2 13 4" xfId="9352"/>
    <cellStyle name="Input 2 13 4 2" xfId="21289"/>
    <cellStyle name="Input 2 13 5" xfId="21292"/>
    <cellStyle name="Input 2 14" xfId="9353"/>
    <cellStyle name="Input 2 14 2" xfId="21288"/>
    <cellStyle name="Input 2 15" xfId="9354"/>
    <cellStyle name="Input 2 15 2" xfId="21287"/>
    <cellStyle name="Input 2 16" xfId="9355"/>
    <cellStyle name="Input 2 16 2" xfId="21286"/>
    <cellStyle name="Input 2 17" xfId="21307"/>
    <cellStyle name="Input 2 2" xfId="9356"/>
    <cellStyle name="Input 2 2 10" xfId="21285"/>
    <cellStyle name="Input 2 2 2" xfId="9357"/>
    <cellStyle name="Input 2 2 2 2" xfId="9358"/>
    <cellStyle name="Input 2 2 2 2 2" xfId="21283"/>
    <cellStyle name="Input 2 2 2 3" xfId="9359"/>
    <cellStyle name="Input 2 2 2 3 2" xfId="21282"/>
    <cellStyle name="Input 2 2 2 4" xfId="9360"/>
    <cellStyle name="Input 2 2 2 4 2" xfId="21281"/>
    <cellStyle name="Input 2 2 2 5" xfId="21284"/>
    <cellStyle name="Input 2 2 3" xfId="9361"/>
    <cellStyle name="Input 2 2 3 2" xfId="9362"/>
    <cellStyle name="Input 2 2 3 2 2" xfId="21279"/>
    <cellStyle name="Input 2 2 3 3" xfId="9363"/>
    <cellStyle name="Input 2 2 3 3 2" xfId="21278"/>
    <cellStyle name="Input 2 2 3 4" xfId="9364"/>
    <cellStyle name="Input 2 2 3 4 2" xfId="21277"/>
    <cellStyle name="Input 2 2 3 5" xfId="21280"/>
    <cellStyle name="Input 2 2 4" xfId="9365"/>
    <cellStyle name="Input 2 2 4 2" xfId="9366"/>
    <cellStyle name="Input 2 2 4 2 2" xfId="21275"/>
    <cellStyle name="Input 2 2 4 3" xfId="9367"/>
    <cellStyle name="Input 2 2 4 3 2" xfId="21274"/>
    <cellStyle name="Input 2 2 4 4" xfId="9368"/>
    <cellStyle name="Input 2 2 4 4 2" xfId="21273"/>
    <cellStyle name="Input 2 2 4 5" xfId="21276"/>
    <cellStyle name="Input 2 2 5" xfId="9369"/>
    <cellStyle name="Input 2 2 5 2" xfId="9370"/>
    <cellStyle name="Input 2 2 5 2 2" xfId="21271"/>
    <cellStyle name="Input 2 2 5 3" xfId="9371"/>
    <cellStyle name="Input 2 2 5 3 2" xfId="21270"/>
    <cellStyle name="Input 2 2 5 4" xfId="9372"/>
    <cellStyle name="Input 2 2 5 4 2" xfId="21269"/>
    <cellStyle name="Input 2 2 5 5" xfId="21272"/>
    <cellStyle name="Input 2 2 6" xfId="9373"/>
    <cellStyle name="Input 2 2 6 2" xfId="21268"/>
    <cellStyle name="Input 2 2 7" xfId="9374"/>
    <cellStyle name="Input 2 2 7 2" xfId="21267"/>
    <cellStyle name="Input 2 2 8" xfId="9375"/>
    <cellStyle name="Input 2 2 8 2" xfId="21266"/>
    <cellStyle name="Input 2 2 9" xfId="9376"/>
    <cellStyle name="Input 2 2 9 2" xfId="21265"/>
    <cellStyle name="Input 2 3" xfId="9377"/>
    <cellStyle name="Input 2 3 2" xfId="9378"/>
    <cellStyle name="Input 2 3 2 2" xfId="21264"/>
    <cellStyle name="Input 2 3 3" xfId="9379"/>
    <cellStyle name="Input 2 3 3 2" xfId="21263"/>
    <cellStyle name="Input 2 3 4" xfId="9380"/>
    <cellStyle name="Input 2 3 4 2" xfId="21262"/>
    <cellStyle name="Input 2 3 5" xfId="9381"/>
    <cellStyle name="Input 2 3 5 2" xfId="21261"/>
    <cellStyle name="Input 2 4" xfId="9382"/>
    <cellStyle name="Input 2 4 2" xfId="9383"/>
    <cellStyle name="Input 2 4 2 2" xfId="21260"/>
    <cellStyle name="Input 2 4 3" xfId="9384"/>
    <cellStyle name="Input 2 4 3 2" xfId="21259"/>
    <cellStyle name="Input 2 4 4" xfId="9385"/>
    <cellStyle name="Input 2 4 4 2" xfId="21258"/>
    <cellStyle name="Input 2 4 5" xfId="9386"/>
    <cellStyle name="Input 2 4 5 2" xfId="21257"/>
    <cellStyle name="Input 2 5" xfId="9387"/>
    <cellStyle name="Input 2 5 2" xfId="9388"/>
    <cellStyle name="Input 2 5 2 2" xfId="21256"/>
    <cellStyle name="Input 2 5 3" xfId="9389"/>
    <cellStyle name="Input 2 5 3 2" xfId="21255"/>
    <cellStyle name="Input 2 5 4" xfId="9390"/>
    <cellStyle name="Input 2 5 4 2" xfId="21254"/>
    <cellStyle name="Input 2 5 5" xfId="9391"/>
    <cellStyle name="Input 2 5 5 2" xfId="21253"/>
    <cellStyle name="Input 2 6" xfId="9392"/>
    <cellStyle name="Input 2 6 2" xfId="9393"/>
    <cellStyle name="Input 2 6 2 2" xfId="21252"/>
    <cellStyle name="Input 2 6 3" xfId="9394"/>
    <cellStyle name="Input 2 6 3 2" xfId="21251"/>
    <cellStyle name="Input 2 6 4" xfId="9395"/>
    <cellStyle name="Input 2 6 4 2" xfId="21250"/>
    <cellStyle name="Input 2 6 5" xfId="9396"/>
    <cellStyle name="Input 2 6 5 2" xfId="21249"/>
    <cellStyle name="Input 2 7" xfId="9397"/>
    <cellStyle name="Input 2 7 2" xfId="9398"/>
    <cellStyle name="Input 2 7 2 2" xfId="21248"/>
    <cellStyle name="Input 2 7 3" xfId="9399"/>
    <cellStyle name="Input 2 7 3 2" xfId="21247"/>
    <cellStyle name="Input 2 7 4" xfId="9400"/>
    <cellStyle name="Input 2 7 4 2" xfId="21246"/>
    <cellStyle name="Input 2 7 5" xfId="9401"/>
    <cellStyle name="Input 2 7 5 2" xfId="21245"/>
    <cellStyle name="Input 2 8" xfId="9402"/>
    <cellStyle name="Input 2 8 2" xfId="9403"/>
    <cellStyle name="Input 2 8 2 2" xfId="21244"/>
    <cellStyle name="Input 2 8 3" xfId="9404"/>
    <cellStyle name="Input 2 8 3 2" xfId="21243"/>
    <cellStyle name="Input 2 8 4" xfId="9405"/>
    <cellStyle name="Input 2 8 4 2" xfId="21242"/>
    <cellStyle name="Input 2 8 5" xfId="9406"/>
    <cellStyle name="Input 2 8 5 2" xfId="21241"/>
    <cellStyle name="Input 2 9" xfId="9407"/>
    <cellStyle name="Input 2 9 2" xfId="9408"/>
    <cellStyle name="Input 2 9 2 2" xfId="21240"/>
    <cellStyle name="Input 2 9 3" xfId="9409"/>
    <cellStyle name="Input 2 9 3 2" xfId="21239"/>
    <cellStyle name="Input 2 9 4" xfId="9410"/>
    <cellStyle name="Input 2 9 4 2" xfId="21238"/>
    <cellStyle name="Input 2 9 5" xfId="9411"/>
    <cellStyle name="Input 2 9 5 2" xfId="21237"/>
    <cellStyle name="Input 3" xfId="9412"/>
    <cellStyle name="Input 3 2" xfId="9413"/>
    <cellStyle name="Input 3 2 2" xfId="21235"/>
    <cellStyle name="Input 3 3" xfId="9414"/>
    <cellStyle name="Input 3 3 2" xfId="21234"/>
    <cellStyle name="Input 3 4" xfId="21236"/>
    <cellStyle name="Input 4" xfId="9415"/>
    <cellStyle name="Input 4 2" xfId="9416"/>
    <cellStyle name="Input 4 2 2" xfId="21232"/>
    <cellStyle name="Input 4 3" xfId="9417"/>
    <cellStyle name="Input 4 3 2" xfId="21231"/>
    <cellStyle name="Input 4 4" xfId="21233"/>
    <cellStyle name="Input 5" xfId="9418"/>
    <cellStyle name="Input 5 2" xfId="9419"/>
    <cellStyle name="Input 5 2 2" xfId="21229"/>
    <cellStyle name="Input 5 3" xfId="9420"/>
    <cellStyle name="Input 5 3 2" xfId="21228"/>
    <cellStyle name="Input 5 4" xfId="21230"/>
    <cellStyle name="Input 6" xfId="9421"/>
    <cellStyle name="Input 6 2" xfId="9422"/>
    <cellStyle name="Input 6 2 2" xfId="21226"/>
    <cellStyle name="Input 6 3" xfId="9423"/>
    <cellStyle name="Input 6 3 2" xfId="21225"/>
    <cellStyle name="Input 6 4" xfId="21227"/>
    <cellStyle name="Input 7" xfId="9424"/>
    <cellStyle name="Input 7 2" xfId="21224"/>
    <cellStyle name="inputExposure" xfId="9425"/>
    <cellStyle name="inputExposure 2" xfId="21223"/>
    <cellStyle name="Link Currency (0)" xfId="9426"/>
    <cellStyle name="Link Currency (2)" xfId="9427"/>
    <cellStyle name="Link Units (0)" xfId="9428"/>
    <cellStyle name="Link Units (1)" xfId="9429"/>
    <cellStyle name="Link Units (2)" xfId="9430"/>
    <cellStyle name="Linked Cell 2" xfId="9431"/>
    <cellStyle name="Linked Cell 2 10" xfId="9432"/>
    <cellStyle name="Linked Cell 2 11" xfId="9433"/>
    <cellStyle name="Linked Cell 2 12" xfId="9434"/>
    <cellStyle name="Linked Cell 2 2" xfId="9435"/>
    <cellStyle name="Linked Cell 2 2 2" xfId="9436"/>
    <cellStyle name="Linked Cell 2 3" xfId="9437"/>
    <cellStyle name="Linked Cell 2 4" xfId="9438"/>
    <cellStyle name="Linked Cell 2 5" xfId="9439"/>
    <cellStyle name="Linked Cell 2 6" xfId="9440"/>
    <cellStyle name="Linked Cell 2 7" xfId="9441"/>
    <cellStyle name="Linked Cell 2 8" xfId="9442"/>
    <cellStyle name="Linked Cell 2 9" xfId="9443"/>
    <cellStyle name="Linked Cell 3" xfId="9444"/>
    <cellStyle name="Linked Cell 3 2" xfId="9445"/>
    <cellStyle name="Linked Cell 3 3" xfId="9446"/>
    <cellStyle name="Linked Cell 4" xfId="9447"/>
    <cellStyle name="Linked Cell 4 2" xfId="9448"/>
    <cellStyle name="Linked Cell 4 3" xfId="9449"/>
    <cellStyle name="Linked Cell 5" xfId="9450"/>
    <cellStyle name="Linked Cell 5 2" xfId="9451"/>
    <cellStyle name="Linked Cell 5 3" xfId="9452"/>
    <cellStyle name="Linked Cell 6" xfId="9453"/>
    <cellStyle name="Linked Cell 6 2" xfId="9454"/>
    <cellStyle name="Linked Cell 6 3" xfId="9455"/>
    <cellStyle name="Linked Cell 7" xfId="9456"/>
    <cellStyle name="Matrix" xfId="9457"/>
    <cellStyle name="Matrix 2" xfId="9458"/>
    <cellStyle name="Matrix 3" xfId="9459"/>
    <cellStyle name="Millares [0]_A" xfId="9460"/>
    <cellStyle name="Millares_A" xfId="9461"/>
    <cellStyle name="Moneda [0]_A" xfId="9462"/>
    <cellStyle name="Moneda_A" xfId="9463"/>
    <cellStyle name="Neutral 2" xfId="9464"/>
    <cellStyle name="Neutral 2 10" xfId="9465"/>
    <cellStyle name="Neutral 2 11" xfId="9466"/>
    <cellStyle name="Neutral 2 12" xfId="9467"/>
    <cellStyle name="Neutral 2 2" xfId="9468"/>
    <cellStyle name="Neutral 2 2 2" xfId="9469"/>
    <cellStyle name="Neutral 2 3" xfId="9470"/>
    <cellStyle name="Neutral 2 4" xfId="9471"/>
    <cellStyle name="Neutral 2 5" xfId="9472"/>
    <cellStyle name="Neutral 2 6" xfId="9473"/>
    <cellStyle name="Neutral 2 7" xfId="9474"/>
    <cellStyle name="Neutral 2 8" xfId="9475"/>
    <cellStyle name="Neutral 2 9" xfId="9476"/>
    <cellStyle name="Neutral 3" xfId="9477"/>
    <cellStyle name="Neutral 3 2" xfId="9478"/>
    <cellStyle name="Neutral 3 3" xfId="9479"/>
    <cellStyle name="Neutral 4" xfId="9480"/>
    <cellStyle name="Neutral 4 2" xfId="9481"/>
    <cellStyle name="Neutral 4 3" xfId="9482"/>
    <cellStyle name="Neutral 5" xfId="9483"/>
    <cellStyle name="Neutral 5 2" xfId="9484"/>
    <cellStyle name="Neutral 5 3" xfId="9485"/>
    <cellStyle name="Neutral 6" xfId="9486"/>
    <cellStyle name="Neutral 6 2" xfId="9487"/>
    <cellStyle name="Neutral 6 3" xfId="9488"/>
    <cellStyle name="Neutral 7" xfId="9489"/>
    <cellStyle name="nopl_WCP.XLS" xfId="9490"/>
    <cellStyle name="Norma11l" xfId="9491"/>
    <cellStyle name="Norma11l 2" xfId="9492"/>
    <cellStyle name="Norma11l 3" xfId="9493"/>
    <cellStyle name="Normal" xfId="0" builtinId="0"/>
    <cellStyle name="Normal 10" xfId="9494"/>
    <cellStyle name="Normal 10 10" xfId="9495"/>
    <cellStyle name="Normal 10 10 2" xfId="9496"/>
    <cellStyle name="Normal 10 10 2 2" xfId="9497"/>
    <cellStyle name="Normal 10 10 2 2 2" xfId="9498"/>
    <cellStyle name="Normal 10 10 2 2 3" xfId="9499"/>
    <cellStyle name="Normal 10 10 2 2 4" xfId="9500"/>
    <cellStyle name="Normal 10 10 2 3" xfId="9501"/>
    <cellStyle name="Normal 10 10 2 4" xfId="9502"/>
    <cellStyle name="Normal 10 10 2 5" xfId="9503"/>
    <cellStyle name="Normal 10 10 3" xfId="9504"/>
    <cellStyle name="Normal 10 10 3 2" xfId="9505"/>
    <cellStyle name="Normal 10 10 3 3" xfId="9506"/>
    <cellStyle name="Normal 10 10 3 4" xfId="9507"/>
    <cellStyle name="Normal 10 10 4" xfId="9508"/>
    <cellStyle name="Normal 10 10 5" xfId="9509"/>
    <cellStyle name="Normal 10 10 6" xfId="9510"/>
    <cellStyle name="Normal 10 11" xfId="9511"/>
    <cellStyle name="Normal 10 11 2" xfId="9512"/>
    <cellStyle name="Normal 10 11 2 2" xfId="9513"/>
    <cellStyle name="Normal 10 11 2 2 2" xfId="9514"/>
    <cellStyle name="Normal 10 11 2 2 3" xfId="9515"/>
    <cellStyle name="Normal 10 11 2 2 4" xfId="9516"/>
    <cellStyle name="Normal 10 11 2 3" xfId="9517"/>
    <cellStyle name="Normal 10 11 2 4" xfId="9518"/>
    <cellStyle name="Normal 10 11 2 5" xfId="9519"/>
    <cellStyle name="Normal 10 11 3" xfId="9520"/>
    <cellStyle name="Normal 10 11 3 2" xfId="9521"/>
    <cellStyle name="Normal 10 11 3 3" xfId="9522"/>
    <cellStyle name="Normal 10 11 3 4" xfId="9523"/>
    <cellStyle name="Normal 10 11 4" xfId="9524"/>
    <cellStyle name="Normal 10 11 5" xfId="9525"/>
    <cellStyle name="Normal 10 11 6" xfId="9526"/>
    <cellStyle name="Normal 10 12" xfId="9527"/>
    <cellStyle name="Normal 10 12 2" xfId="9528"/>
    <cellStyle name="Normal 10 12 3" xfId="9529"/>
    <cellStyle name="Normal 10 12 4" xfId="9530"/>
    <cellStyle name="Normal 10 2" xfId="9531"/>
    <cellStyle name="Normal 10 2 2" xfId="9532"/>
    <cellStyle name="Normal 10 2 3" xfId="9533"/>
    <cellStyle name="Normal 10 2 3 2" xfId="9534"/>
    <cellStyle name="Normal 10 2 3 2 2" xfId="9535"/>
    <cellStyle name="Normal 10 2 3 2 2 2" xfId="9536"/>
    <cellStyle name="Normal 10 2 3 2 2 3" xfId="9537"/>
    <cellStyle name="Normal 10 2 3 2 2 4" xfId="9538"/>
    <cellStyle name="Normal 10 2 3 2 3" xfId="9539"/>
    <cellStyle name="Normal 10 2 3 2 4" xfId="9540"/>
    <cellStyle name="Normal 10 2 3 2 5" xfId="9541"/>
    <cellStyle name="Normal 10 2 3 3" xfId="9542"/>
    <cellStyle name="Normal 10 2 3 3 2" xfId="9543"/>
    <cellStyle name="Normal 10 2 3 3 3" xfId="9544"/>
    <cellStyle name="Normal 10 2 3 3 4" xfId="9545"/>
    <cellStyle name="Normal 10 2 3 4" xfId="9546"/>
    <cellStyle name="Normal 10 2 3 5" xfId="9547"/>
    <cellStyle name="Normal 10 2 3 6" xfId="9548"/>
    <cellStyle name="Normal 10 3" xfId="9549"/>
    <cellStyle name="Normal 10 3 2" xfId="9550"/>
    <cellStyle name="Normal 10 3 3" xfId="9551"/>
    <cellStyle name="Normal 10 3 3 2" xfId="9552"/>
    <cellStyle name="Normal 10 3 3 2 2" xfId="9553"/>
    <cellStyle name="Normal 10 3 3 2 2 2" xfId="9554"/>
    <cellStyle name="Normal 10 3 3 2 2 3" xfId="9555"/>
    <cellStyle name="Normal 10 3 3 2 2 4" xfId="9556"/>
    <cellStyle name="Normal 10 3 3 2 3" xfId="9557"/>
    <cellStyle name="Normal 10 3 3 2 4" xfId="9558"/>
    <cellStyle name="Normal 10 3 3 2 5" xfId="9559"/>
    <cellStyle name="Normal 10 3 3 3" xfId="9560"/>
    <cellStyle name="Normal 10 3 3 3 2" xfId="9561"/>
    <cellStyle name="Normal 10 3 3 3 3" xfId="9562"/>
    <cellStyle name="Normal 10 3 3 3 4" xfId="9563"/>
    <cellStyle name="Normal 10 3 3 4" xfId="9564"/>
    <cellStyle name="Normal 10 3 3 5" xfId="9565"/>
    <cellStyle name="Normal 10 3 3 6" xfId="9566"/>
    <cellStyle name="Normal 10 4" xfId="9567"/>
    <cellStyle name="Normal 10 4 2" xfId="9568"/>
    <cellStyle name="Normal 10 4 2 2" xfId="9569"/>
    <cellStyle name="Normal 10 4 2 2 2" xfId="9570"/>
    <cellStyle name="Normal 10 4 2 2 3" xfId="9571"/>
    <cellStyle name="Normal 10 4 2 2 4" xfId="9572"/>
    <cellStyle name="Normal 10 4 2 3" xfId="9573"/>
    <cellStyle name="Normal 10 4 2 4" xfId="9574"/>
    <cellStyle name="Normal 10 4 2 5" xfId="9575"/>
    <cellStyle name="Normal 10 4 3" xfId="9576"/>
    <cellStyle name="Normal 10 4 4" xfId="9577"/>
    <cellStyle name="Normal 10 4 4 2" xfId="9578"/>
    <cellStyle name="Normal 10 4 4 3" xfId="9579"/>
    <cellStyle name="Normal 10 4 4 4" xfId="9580"/>
    <cellStyle name="Normal 10 4 5" xfId="9581"/>
    <cellStyle name="Normal 10 4 6" xfId="9582"/>
    <cellStyle name="Normal 10 4 7" xfId="9583"/>
    <cellStyle name="Normal 10 5" xfId="9584"/>
    <cellStyle name="Normal 10 5 2" xfId="9585"/>
    <cellStyle name="Normal 10 5 2 2" xfId="9586"/>
    <cellStyle name="Normal 10 5 2 2 2" xfId="9587"/>
    <cellStyle name="Normal 10 5 2 2 3" xfId="9588"/>
    <cellStyle name="Normal 10 5 2 2 4" xfId="9589"/>
    <cellStyle name="Normal 10 5 2 3" xfId="9590"/>
    <cellStyle name="Normal 10 5 2 4" xfId="9591"/>
    <cellStyle name="Normal 10 5 2 5" xfId="9592"/>
    <cellStyle name="Normal 10 5 3" xfId="9593"/>
    <cellStyle name="Normal 10 5 3 2" xfId="9594"/>
    <cellStyle name="Normal 10 5 3 3" xfId="9595"/>
    <cellStyle name="Normal 10 5 3 4" xfId="9596"/>
    <cellStyle name="Normal 10 5 4" xfId="9597"/>
    <cellStyle name="Normal 10 5 5" xfId="9598"/>
    <cellStyle name="Normal 10 5 6" xfId="9599"/>
    <cellStyle name="Normal 10 6" xfId="9600"/>
    <cellStyle name="Normal 10 6 2" xfId="9601"/>
    <cellStyle name="Normal 10 6 2 2" xfId="9602"/>
    <cellStyle name="Normal 10 6 2 2 2" xfId="9603"/>
    <cellStyle name="Normal 10 6 2 2 3" xfId="9604"/>
    <cellStyle name="Normal 10 6 2 2 4" xfId="9605"/>
    <cellStyle name="Normal 10 6 2 3" xfId="9606"/>
    <cellStyle name="Normal 10 6 2 4" xfId="9607"/>
    <cellStyle name="Normal 10 6 2 5" xfId="9608"/>
    <cellStyle name="Normal 10 6 3" xfId="9609"/>
    <cellStyle name="Normal 10 6 3 2" xfId="9610"/>
    <cellStyle name="Normal 10 6 3 3" xfId="9611"/>
    <cellStyle name="Normal 10 6 3 4" xfId="9612"/>
    <cellStyle name="Normal 10 6 4" xfId="9613"/>
    <cellStyle name="Normal 10 6 5" xfId="9614"/>
    <cellStyle name="Normal 10 6 6" xfId="9615"/>
    <cellStyle name="Normal 10 7" xfId="9616"/>
    <cellStyle name="Normal 10 7 2" xfId="9617"/>
    <cellStyle name="Normal 10 7 2 2" xfId="9618"/>
    <cellStyle name="Normal 10 7 2 2 2" xfId="9619"/>
    <cellStyle name="Normal 10 7 2 2 3" xfId="9620"/>
    <cellStyle name="Normal 10 7 2 2 4" xfId="9621"/>
    <cellStyle name="Normal 10 7 2 3" xfId="9622"/>
    <cellStyle name="Normal 10 7 2 4" xfId="9623"/>
    <cellStyle name="Normal 10 7 2 5" xfId="9624"/>
    <cellStyle name="Normal 10 7 3" xfId="9625"/>
    <cellStyle name="Normal 10 7 3 2" xfId="9626"/>
    <cellStyle name="Normal 10 7 3 3" xfId="9627"/>
    <cellStyle name="Normal 10 7 3 4" xfId="9628"/>
    <cellStyle name="Normal 10 7 4" xfId="9629"/>
    <cellStyle name="Normal 10 7 5" xfId="9630"/>
    <cellStyle name="Normal 10 7 6" xfId="9631"/>
    <cellStyle name="Normal 10 8" xfId="9632"/>
    <cellStyle name="Normal 10 8 2" xfId="9633"/>
    <cellStyle name="Normal 10 8 2 2" xfId="9634"/>
    <cellStyle name="Normal 10 8 2 2 2" xfId="9635"/>
    <cellStyle name="Normal 10 8 2 2 3" xfId="9636"/>
    <cellStyle name="Normal 10 8 2 2 4" xfId="9637"/>
    <cellStyle name="Normal 10 8 2 3" xfId="9638"/>
    <cellStyle name="Normal 10 8 2 4" xfId="9639"/>
    <cellStyle name="Normal 10 8 2 5" xfId="9640"/>
    <cellStyle name="Normal 10 8 3" xfId="9641"/>
    <cellStyle name="Normal 10 8 3 2" xfId="9642"/>
    <cellStyle name="Normal 10 8 3 3" xfId="9643"/>
    <cellStyle name="Normal 10 8 3 4" xfId="9644"/>
    <cellStyle name="Normal 10 8 4" xfId="9645"/>
    <cellStyle name="Normal 10 8 5" xfId="9646"/>
    <cellStyle name="Normal 10 8 6" xfId="9647"/>
    <cellStyle name="Normal 10 9" xfId="9648"/>
    <cellStyle name="Normal 10 9 2" xfId="9649"/>
    <cellStyle name="Normal 10 9 2 2" xfId="9650"/>
    <cellStyle name="Normal 10 9 2 2 2" xfId="9651"/>
    <cellStyle name="Normal 10 9 2 2 3" xfId="9652"/>
    <cellStyle name="Normal 10 9 2 2 4" xfId="9653"/>
    <cellStyle name="Normal 10 9 2 3" xfId="9654"/>
    <cellStyle name="Normal 10 9 2 4" xfId="9655"/>
    <cellStyle name="Normal 10 9 2 5" xfId="9656"/>
    <cellStyle name="Normal 10 9 3" xfId="9657"/>
    <cellStyle name="Normal 10 9 3 2" xfId="9658"/>
    <cellStyle name="Normal 10 9 3 3" xfId="9659"/>
    <cellStyle name="Normal 10 9 3 4" xfId="9660"/>
    <cellStyle name="Normal 10 9 4" xfId="9661"/>
    <cellStyle name="Normal 10 9 5" xfId="9662"/>
    <cellStyle name="Normal 10 9 6" xfId="9663"/>
    <cellStyle name="Normal 100" xfId="9664"/>
    <cellStyle name="Normal 100 2" xfId="9665"/>
    <cellStyle name="Normal 100 3" xfId="9666"/>
    <cellStyle name="Normal 100 4" xfId="9667"/>
    <cellStyle name="Normal 101" xfId="9668"/>
    <cellStyle name="Normal 101 2" xfId="9669"/>
    <cellStyle name="Normal 101 3" xfId="9670"/>
    <cellStyle name="Normal 101 4" xfId="9671"/>
    <cellStyle name="Normal 102" xfId="9672"/>
    <cellStyle name="Normal 102 2" xfId="9673"/>
    <cellStyle name="Normal 102 3" xfId="9674"/>
    <cellStyle name="Normal 102 4" xfId="9675"/>
    <cellStyle name="Normal 103" xfId="9676"/>
    <cellStyle name="Normal 103 2" xfId="9677"/>
    <cellStyle name="Normal 103 2 2" xfId="9678"/>
    <cellStyle name="Normal 103 2 2 2" xfId="9679"/>
    <cellStyle name="Normal 103 2 2 3" xfId="9680"/>
    <cellStyle name="Normal 103 2 2 4" xfId="9681"/>
    <cellStyle name="Normal 103 2 3" xfId="9682"/>
    <cellStyle name="Normal 103 2 4" xfId="9683"/>
    <cellStyle name="Normal 103 2 5" xfId="9684"/>
    <cellStyle name="Normal 103 3" xfId="9685"/>
    <cellStyle name="Normal 103 3 2" xfId="9686"/>
    <cellStyle name="Normal 103 3 3" xfId="9687"/>
    <cellStyle name="Normal 103 3 4" xfId="9688"/>
    <cellStyle name="Normal 103 4" xfId="9689"/>
    <cellStyle name="Normal 103 4 2" xfId="9690"/>
    <cellStyle name="Normal 103 4 3" xfId="9691"/>
    <cellStyle name="Normal 103 4 4" xfId="9692"/>
    <cellStyle name="Normal 103 5" xfId="9693"/>
    <cellStyle name="Normal 103 6" xfId="9694"/>
    <cellStyle name="Normal 103 7" xfId="9695"/>
    <cellStyle name="Normal 104" xfId="9696"/>
    <cellStyle name="Normal 104 2" xfId="9697"/>
    <cellStyle name="Normal 104 3" xfId="9698"/>
    <cellStyle name="Normal 104 4" xfId="9699"/>
    <cellStyle name="Normal 105" xfId="9700"/>
    <cellStyle name="Normal 105 2" xfId="9701"/>
    <cellStyle name="Normal 105 2 2" xfId="9702"/>
    <cellStyle name="Normal 105 2 2 2" xfId="9703"/>
    <cellStyle name="Normal 105 2 2 3" xfId="9704"/>
    <cellStyle name="Normal 105 2 2 4" xfId="9705"/>
    <cellStyle name="Normal 105 2 3" xfId="9706"/>
    <cellStyle name="Normal 105 2 4" xfId="9707"/>
    <cellStyle name="Normal 105 2 5" xfId="9708"/>
    <cellStyle name="Normal 105 3" xfId="9709"/>
    <cellStyle name="Normal 105 3 2" xfId="9710"/>
    <cellStyle name="Normal 105 3 3" xfId="9711"/>
    <cellStyle name="Normal 105 3 4" xfId="9712"/>
    <cellStyle name="Normal 105 4" xfId="9713"/>
    <cellStyle name="Normal 105 4 2" xfId="9714"/>
    <cellStyle name="Normal 105 4 3" xfId="9715"/>
    <cellStyle name="Normal 105 4 4" xfId="9716"/>
    <cellStyle name="Normal 105 5" xfId="9717"/>
    <cellStyle name="Normal 105 6" xfId="9718"/>
    <cellStyle name="Normal 105 7" xfId="9719"/>
    <cellStyle name="Normal 106" xfId="9720"/>
    <cellStyle name="Normal 106 2" xfId="9721"/>
    <cellStyle name="Normal 106 3" xfId="9722"/>
    <cellStyle name="Normal 106 4" xfId="9723"/>
    <cellStyle name="Normal 107" xfId="9724"/>
    <cellStyle name="Normal 107 2" xfId="9725"/>
    <cellStyle name="Normal 107 3" xfId="9726"/>
    <cellStyle name="Normal 107 4" xfId="9727"/>
    <cellStyle name="Normal 108" xfId="9728"/>
    <cellStyle name="Normal 108 2" xfId="9729"/>
    <cellStyle name="Normal 108 3" xfId="9730"/>
    <cellStyle name="Normal 108 4" xfId="9731"/>
    <cellStyle name="Normal 109" xfId="9732"/>
    <cellStyle name="Normal 109 2" xfId="9733"/>
    <cellStyle name="Normal 109 3" xfId="9734"/>
    <cellStyle name="Normal 109 4" xfId="9735"/>
    <cellStyle name="Normal 11" xfId="9736"/>
    <cellStyle name="Normal 11 10" xfId="9737"/>
    <cellStyle name="Normal 11 10 2" xfId="9738"/>
    <cellStyle name="Normal 11 10 2 2" xfId="9739"/>
    <cellStyle name="Normal 11 10 2 2 2" xfId="9740"/>
    <cellStyle name="Normal 11 10 2 2 3" xfId="9741"/>
    <cellStyle name="Normal 11 10 2 2 4" xfId="9742"/>
    <cellStyle name="Normal 11 10 2 3" xfId="9743"/>
    <cellStyle name="Normal 11 10 2 4" xfId="9744"/>
    <cellStyle name="Normal 11 10 2 5" xfId="9745"/>
    <cellStyle name="Normal 11 10 3" xfId="9746"/>
    <cellStyle name="Normal 11 10 3 2" xfId="9747"/>
    <cellStyle name="Normal 11 10 3 3" xfId="9748"/>
    <cellStyle name="Normal 11 10 3 4" xfId="9749"/>
    <cellStyle name="Normal 11 10 4" xfId="9750"/>
    <cellStyle name="Normal 11 10 5" xfId="9751"/>
    <cellStyle name="Normal 11 10 6" xfId="9752"/>
    <cellStyle name="Normal 11 11" xfId="9753"/>
    <cellStyle name="Normal 11 11 2" xfId="9754"/>
    <cellStyle name="Normal 11 11 3" xfId="9755"/>
    <cellStyle name="Normal 11 11 4" xfId="9756"/>
    <cellStyle name="Normal 11 2" xfId="9757"/>
    <cellStyle name="Normal 11 2 2" xfId="9758"/>
    <cellStyle name="Normal 11 2 2 2" xfId="9759"/>
    <cellStyle name="Normal 11 2 2 2 2" xfId="9760"/>
    <cellStyle name="Normal 11 2 2 2 2 2" xfId="9761"/>
    <cellStyle name="Normal 11 2 2 2 2 2 2" xfId="9762"/>
    <cellStyle name="Normal 11 2 2 2 2 2 3" xfId="9763"/>
    <cellStyle name="Normal 11 2 2 2 2 2 4" xfId="9764"/>
    <cellStyle name="Normal 11 2 2 2 2 3" xfId="9765"/>
    <cellStyle name="Normal 11 2 2 2 2 4" xfId="9766"/>
    <cellStyle name="Normal 11 2 2 2 2 5" xfId="9767"/>
    <cellStyle name="Normal 11 2 2 2 3" xfId="9768"/>
    <cellStyle name="Normal 11 2 2 2 3 2" xfId="9769"/>
    <cellStyle name="Normal 11 2 2 2 3 3" xfId="9770"/>
    <cellStyle name="Normal 11 2 2 2 3 4" xfId="9771"/>
    <cellStyle name="Normal 11 2 2 2 4" xfId="9772"/>
    <cellStyle name="Normal 11 2 2 2 5" xfId="9773"/>
    <cellStyle name="Normal 11 2 2 2 6" xfId="9774"/>
    <cellStyle name="Normal 11 2 2 3" xfId="9775"/>
    <cellStyle name="Normal 11 2 2 3 2" xfId="9776"/>
    <cellStyle name="Normal 11 2 2 3 2 2" xfId="9777"/>
    <cellStyle name="Normal 11 2 2 3 2 3" xfId="9778"/>
    <cellStyle name="Normal 11 2 2 3 2 4" xfId="9779"/>
    <cellStyle name="Normal 11 2 2 3 3" xfId="9780"/>
    <cellStyle name="Normal 11 2 2 3 4" xfId="9781"/>
    <cellStyle name="Normal 11 2 2 3 5" xfId="9782"/>
    <cellStyle name="Normal 11 2 2 4" xfId="9783"/>
    <cellStyle name="Normal 11 2 2 5" xfId="9784"/>
    <cellStyle name="Normal 11 2 2 5 2" xfId="9785"/>
    <cellStyle name="Normal 11 2 2 5 3" xfId="9786"/>
    <cellStyle name="Normal 11 2 2 5 4" xfId="9787"/>
    <cellStyle name="Normal 11 2 2 6" xfId="9788"/>
    <cellStyle name="Normal 11 2 2 7" xfId="9789"/>
    <cellStyle name="Normal 11 2 2 8" xfId="9790"/>
    <cellStyle name="Normal 11 2 3" xfId="9791"/>
    <cellStyle name="Normal 11 2 4" xfId="9792"/>
    <cellStyle name="Normal 11 2 4 2" xfId="9793"/>
    <cellStyle name="Normal 11 2 4 2 2" xfId="9794"/>
    <cellStyle name="Normal 11 2 4 2 2 2" xfId="9795"/>
    <cellStyle name="Normal 11 2 4 2 2 3" xfId="9796"/>
    <cellStyle name="Normal 11 2 4 2 2 4" xfId="9797"/>
    <cellStyle name="Normal 11 2 4 2 3" xfId="9798"/>
    <cellStyle name="Normal 11 2 4 2 4" xfId="9799"/>
    <cellStyle name="Normal 11 2 4 2 5" xfId="9800"/>
    <cellStyle name="Normal 11 2 4 3" xfId="9801"/>
    <cellStyle name="Normal 11 2 4 3 2" xfId="9802"/>
    <cellStyle name="Normal 11 2 4 3 3" xfId="9803"/>
    <cellStyle name="Normal 11 2 4 3 4" xfId="9804"/>
    <cellStyle name="Normal 11 2 4 4" xfId="9805"/>
    <cellStyle name="Normal 11 2 4 5" xfId="9806"/>
    <cellStyle name="Normal 11 2 4 6" xfId="9807"/>
    <cellStyle name="Normal 11 3" xfId="9808"/>
    <cellStyle name="Normal 11 3 2" xfId="9809"/>
    <cellStyle name="Normal 11 3 2 2" xfId="9810"/>
    <cellStyle name="Normal 11 3 2 2 2" xfId="9811"/>
    <cellStyle name="Normal 11 3 2 2 2 2" xfId="9812"/>
    <cellStyle name="Normal 11 3 2 2 2 3" xfId="9813"/>
    <cellStyle name="Normal 11 3 2 2 2 4" xfId="9814"/>
    <cellStyle name="Normal 11 3 2 2 3" xfId="9815"/>
    <cellStyle name="Normal 11 3 2 2 4" xfId="9816"/>
    <cellStyle name="Normal 11 3 2 2 5" xfId="9817"/>
    <cellStyle name="Normal 11 3 2 3" xfId="9818"/>
    <cellStyle name="Normal 11 3 2 4" xfId="9819"/>
    <cellStyle name="Normal 11 3 2 4 2" xfId="9820"/>
    <cellStyle name="Normal 11 3 2 4 3" xfId="9821"/>
    <cellStyle name="Normal 11 3 2 4 4" xfId="9822"/>
    <cellStyle name="Normal 11 3 2 5" xfId="9823"/>
    <cellStyle name="Normal 11 3 2 6" xfId="9824"/>
    <cellStyle name="Normal 11 3 2 7" xfId="9825"/>
    <cellStyle name="Normal 11 4" xfId="9826"/>
    <cellStyle name="Normal 11 4 2" xfId="9827"/>
    <cellStyle name="Normal 11 4 2 2" xfId="9828"/>
    <cellStyle name="Normal 11 4 2 2 2" xfId="9829"/>
    <cellStyle name="Normal 11 4 2 2 3" xfId="9830"/>
    <cellStyle name="Normal 11 4 2 2 4" xfId="9831"/>
    <cellStyle name="Normal 11 4 2 3" xfId="9832"/>
    <cellStyle name="Normal 11 4 2 4" xfId="9833"/>
    <cellStyle name="Normal 11 4 2 5" xfId="9834"/>
    <cellStyle name="Normal 11 4 3" xfId="9835"/>
    <cellStyle name="Normal 11 4 4" xfId="9836"/>
    <cellStyle name="Normal 11 4 4 2" xfId="9837"/>
    <cellStyle name="Normal 11 4 4 3" xfId="9838"/>
    <cellStyle name="Normal 11 4 4 4" xfId="9839"/>
    <cellStyle name="Normal 11 4 5" xfId="9840"/>
    <cellStyle name="Normal 11 4 6" xfId="9841"/>
    <cellStyle name="Normal 11 4 7" xfId="9842"/>
    <cellStyle name="Normal 11 5" xfId="9843"/>
    <cellStyle name="Normal 11 5 2" xfId="9844"/>
    <cellStyle name="Normal 11 5 2 2" xfId="9845"/>
    <cellStyle name="Normal 11 5 2 2 2" xfId="9846"/>
    <cellStyle name="Normal 11 5 2 2 3" xfId="9847"/>
    <cellStyle name="Normal 11 5 2 2 4" xfId="9848"/>
    <cellStyle name="Normal 11 5 2 3" xfId="9849"/>
    <cellStyle name="Normal 11 5 2 4" xfId="9850"/>
    <cellStyle name="Normal 11 5 2 5" xfId="9851"/>
    <cellStyle name="Normal 11 5 3" xfId="9852"/>
    <cellStyle name="Normal 11 5 3 2" xfId="9853"/>
    <cellStyle name="Normal 11 5 3 3" xfId="9854"/>
    <cellStyle name="Normal 11 5 3 4" xfId="9855"/>
    <cellStyle name="Normal 11 5 4" xfId="9856"/>
    <cellStyle name="Normal 11 5 5" xfId="9857"/>
    <cellStyle name="Normal 11 5 6" xfId="9858"/>
    <cellStyle name="Normal 11 6" xfId="9859"/>
    <cellStyle name="Normal 11 6 2" xfId="9860"/>
    <cellStyle name="Normal 11 6 2 2" xfId="9861"/>
    <cellStyle name="Normal 11 6 2 2 2" xfId="9862"/>
    <cellStyle name="Normal 11 6 2 2 3" xfId="9863"/>
    <cellStyle name="Normal 11 6 2 2 4" xfId="9864"/>
    <cellStyle name="Normal 11 6 2 3" xfId="9865"/>
    <cellStyle name="Normal 11 6 2 4" xfId="9866"/>
    <cellStyle name="Normal 11 6 2 5" xfId="9867"/>
    <cellStyle name="Normal 11 6 3" xfId="9868"/>
    <cellStyle name="Normal 11 6 3 2" xfId="9869"/>
    <cellStyle name="Normal 11 6 3 3" xfId="9870"/>
    <cellStyle name="Normal 11 6 3 4" xfId="9871"/>
    <cellStyle name="Normal 11 6 4" xfId="9872"/>
    <cellStyle name="Normal 11 6 5" xfId="9873"/>
    <cellStyle name="Normal 11 6 6" xfId="9874"/>
    <cellStyle name="Normal 11 7" xfId="9875"/>
    <cellStyle name="Normal 11 7 2" xfId="9876"/>
    <cellStyle name="Normal 11 7 2 2" xfId="9877"/>
    <cellStyle name="Normal 11 7 2 2 2" xfId="9878"/>
    <cellStyle name="Normal 11 7 2 2 3" xfId="9879"/>
    <cellStyle name="Normal 11 7 2 2 4" xfId="9880"/>
    <cellStyle name="Normal 11 7 2 3" xfId="9881"/>
    <cellStyle name="Normal 11 7 2 4" xfId="9882"/>
    <cellStyle name="Normal 11 7 2 5" xfId="9883"/>
    <cellStyle name="Normal 11 7 3" xfId="9884"/>
    <cellStyle name="Normal 11 7 3 2" xfId="9885"/>
    <cellStyle name="Normal 11 7 3 3" xfId="9886"/>
    <cellStyle name="Normal 11 7 3 4" xfId="9887"/>
    <cellStyle name="Normal 11 7 4" xfId="9888"/>
    <cellStyle name="Normal 11 7 5" xfId="9889"/>
    <cellStyle name="Normal 11 7 6" xfId="9890"/>
    <cellStyle name="Normal 11 8" xfId="9891"/>
    <cellStyle name="Normal 11 8 2" xfId="9892"/>
    <cellStyle name="Normal 11 8 2 2" xfId="9893"/>
    <cellStyle name="Normal 11 8 2 2 2" xfId="9894"/>
    <cellStyle name="Normal 11 8 2 2 3" xfId="9895"/>
    <cellStyle name="Normal 11 8 2 2 4" xfId="9896"/>
    <cellStyle name="Normal 11 8 2 3" xfId="9897"/>
    <cellStyle name="Normal 11 8 2 4" xfId="9898"/>
    <cellStyle name="Normal 11 8 2 5" xfId="9899"/>
    <cellStyle name="Normal 11 8 3" xfId="9900"/>
    <cellStyle name="Normal 11 8 3 2" xfId="9901"/>
    <cellStyle name="Normal 11 8 3 3" xfId="9902"/>
    <cellStyle name="Normal 11 8 3 4" xfId="9903"/>
    <cellStyle name="Normal 11 8 4" xfId="9904"/>
    <cellStyle name="Normal 11 8 5" xfId="9905"/>
    <cellStyle name="Normal 11 8 6" xfId="9906"/>
    <cellStyle name="Normal 11 9" xfId="9907"/>
    <cellStyle name="Normal 11 9 2" xfId="9908"/>
    <cellStyle name="Normal 11 9 2 2" xfId="9909"/>
    <cellStyle name="Normal 11 9 2 2 2" xfId="9910"/>
    <cellStyle name="Normal 11 9 2 2 3" xfId="9911"/>
    <cellStyle name="Normal 11 9 2 2 4" xfId="9912"/>
    <cellStyle name="Normal 11 9 2 3" xfId="9913"/>
    <cellStyle name="Normal 11 9 2 4" xfId="9914"/>
    <cellStyle name="Normal 11 9 2 5" xfId="9915"/>
    <cellStyle name="Normal 11 9 3" xfId="9916"/>
    <cellStyle name="Normal 11 9 3 2" xfId="9917"/>
    <cellStyle name="Normal 11 9 3 3" xfId="9918"/>
    <cellStyle name="Normal 11 9 3 4" xfId="9919"/>
    <cellStyle name="Normal 11 9 4" xfId="9920"/>
    <cellStyle name="Normal 11 9 5" xfId="9921"/>
    <cellStyle name="Normal 11 9 6" xfId="9922"/>
    <cellStyle name="Normal 110" xfId="9923"/>
    <cellStyle name="Normal 110 2" xfId="9924"/>
    <cellStyle name="Normal 110 3" xfId="9925"/>
    <cellStyle name="Normal 110 4" xfId="9926"/>
    <cellStyle name="Normal 111" xfId="9927"/>
    <cellStyle name="Normal 111 2" xfId="9928"/>
    <cellStyle name="Normal 111 3" xfId="9929"/>
    <cellStyle name="Normal 111 4" xfId="9930"/>
    <cellStyle name="Normal 112" xfId="9931"/>
    <cellStyle name="Normal 112 2" xfId="9932"/>
    <cellStyle name="Normal 112 3" xfId="9933"/>
    <cellStyle name="Normal 112 4" xfId="9934"/>
    <cellStyle name="Normal 113" xfId="9935"/>
    <cellStyle name="Normal 113 2" xfId="9936"/>
    <cellStyle name="Normal 113 3" xfId="9937"/>
    <cellStyle name="Normal 113 4" xfId="9938"/>
    <cellStyle name="Normal 114" xfId="9939"/>
    <cellStyle name="Normal 114 2" xfId="9940"/>
    <cellStyle name="Normal 114 3" xfId="9941"/>
    <cellStyle name="Normal 114 4" xfId="9942"/>
    <cellStyle name="Normal 115" xfId="9943"/>
    <cellStyle name="Normal 115 2" xfId="9944"/>
    <cellStyle name="Normal 115 3" xfId="9945"/>
    <cellStyle name="Normal 115 4" xfId="9946"/>
    <cellStyle name="Normal 116" xfId="9947"/>
    <cellStyle name="Normal 116 2" xfId="9948"/>
    <cellStyle name="Normal 116 3" xfId="9949"/>
    <cellStyle name="Normal 116 4" xfId="9950"/>
    <cellStyle name="Normal 117" xfId="9951"/>
    <cellStyle name="Normal 117 2" xfId="9952"/>
    <cellStyle name="Normal 117 3" xfId="9953"/>
    <cellStyle name="Normal 117 4" xfId="9954"/>
    <cellStyle name="Normal 118" xfId="9955"/>
    <cellStyle name="Normal 118 2" xfId="9956"/>
    <cellStyle name="Normal 118 3" xfId="9957"/>
    <cellStyle name="Normal 118 4" xfId="9958"/>
    <cellStyle name="Normal 119" xfId="9959"/>
    <cellStyle name="Normal 12" xfId="9960"/>
    <cellStyle name="Normal 12 10" xfId="9961"/>
    <cellStyle name="Normal 12 10 2" xfId="9962"/>
    <cellStyle name="Normal 12 10 2 2" xfId="9963"/>
    <cellStyle name="Normal 12 10 2 2 2" xfId="9964"/>
    <cellStyle name="Normal 12 10 2 2 3" xfId="9965"/>
    <cellStyle name="Normal 12 10 2 2 4" xfId="9966"/>
    <cellStyle name="Normal 12 10 2 3" xfId="9967"/>
    <cellStyle name="Normal 12 10 2 4" xfId="9968"/>
    <cellStyle name="Normal 12 10 2 5" xfId="9969"/>
    <cellStyle name="Normal 12 10 3" xfId="9970"/>
    <cellStyle name="Normal 12 10 3 2" xfId="9971"/>
    <cellStyle name="Normal 12 10 3 3" xfId="9972"/>
    <cellStyle name="Normal 12 10 3 4" xfId="9973"/>
    <cellStyle name="Normal 12 10 4" xfId="9974"/>
    <cellStyle name="Normal 12 10 5" xfId="9975"/>
    <cellStyle name="Normal 12 10 6" xfId="9976"/>
    <cellStyle name="Normal 12 11" xfId="9977"/>
    <cellStyle name="Normal 12 11 2" xfId="9978"/>
    <cellStyle name="Normal 12 11 2 2" xfId="9979"/>
    <cellStyle name="Normal 12 11 2 2 2" xfId="9980"/>
    <cellStyle name="Normal 12 11 2 2 3" xfId="9981"/>
    <cellStyle name="Normal 12 11 2 2 4" xfId="9982"/>
    <cellStyle name="Normal 12 11 2 3" xfId="9983"/>
    <cellStyle name="Normal 12 11 2 4" xfId="9984"/>
    <cellStyle name="Normal 12 11 2 5" xfId="9985"/>
    <cellStyle name="Normal 12 11 3" xfId="9986"/>
    <cellStyle name="Normal 12 11 3 2" xfId="9987"/>
    <cellStyle name="Normal 12 11 3 3" xfId="9988"/>
    <cellStyle name="Normal 12 11 3 4" xfId="9989"/>
    <cellStyle name="Normal 12 11 4" xfId="9990"/>
    <cellStyle name="Normal 12 11 5" xfId="9991"/>
    <cellStyle name="Normal 12 11 6" xfId="9992"/>
    <cellStyle name="Normal 12 12" xfId="9993"/>
    <cellStyle name="Normal 12 12 2" xfId="9994"/>
    <cellStyle name="Normal 12 12 2 2" xfId="9995"/>
    <cellStyle name="Normal 12 12 2 2 2" xfId="9996"/>
    <cellStyle name="Normal 12 12 2 2 3" xfId="9997"/>
    <cellStyle name="Normal 12 12 2 2 4" xfId="9998"/>
    <cellStyle name="Normal 12 12 2 3" xfId="9999"/>
    <cellStyle name="Normal 12 12 2 4" xfId="10000"/>
    <cellStyle name="Normal 12 12 2 5" xfId="10001"/>
    <cellStyle name="Normal 12 12 3" xfId="10002"/>
    <cellStyle name="Normal 12 12 3 2" xfId="10003"/>
    <cellStyle name="Normal 12 12 3 3" xfId="10004"/>
    <cellStyle name="Normal 12 12 3 4" xfId="10005"/>
    <cellStyle name="Normal 12 12 4" xfId="10006"/>
    <cellStyle name="Normal 12 12 5" xfId="10007"/>
    <cellStyle name="Normal 12 12 6" xfId="10008"/>
    <cellStyle name="Normal 12 13" xfId="10009"/>
    <cellStyle name="Normal 12 13 2" xfId="10010"/>
    <cellStyle name="Normal 12 13 2 2" xfId="10011"/>
    <cellStyle name="Normal 12 13 2 2 2" xfId="10012"/>
    <cellStyle name="Normal 12 13 2 2 3" xfId="10013"/>
    <cellStyle name="Normal 12 13 2 2 4" xfId="10014"/>
    <cellStyle name="Normal 12 13 2 3" xfId="10015"/>
    <cellStyle name="Normal 12 13 2 4" xfId="10016"/>
    <cellStyle name="Normal 12 13 2 5" xfId="10017"/>
    <cellStyle name="Normal 12 13 3" xfId="10018"/>
    <cellStyle name="Normal 12 13 3 2" xfId="10019"/>
    <cellStyle name="Normal 12 13 3 3" xfId="10020"/>
    <cellStyle name="Normal 12 13 3 4" xfId="10021"/>
    <cellStyle name="Normal 12 13 4" xfId="10022"/>
    <cellStyle name="Normal 12 13 5" xfId="10023"/>
    <cellStyle name="Normal 12 13 6" xfId="10024"/>
    <cellStyle name="Normal 12 14" xfId="10025"/>
    <cellStyle name="Normal 12 14 2" xfId="10026"/>
    <cellStyle name="Normal 12 14 3" xfId="10027"/>
    <cellStyle name="Normal 12 14 4" xfId="10028"/>
    <cellStyle name="Normal 12 2" xfId="10029"/>
    <cellStyle name="Normal 12 2 2" xfId="10030"/>
    <cellStyle name="Normal 12 2 3" xfId="10031"/>
    <cellStyle name="Normal 12 2 3 2" xfId="10032"/>
    <cellStyle name="Normal 12 2 3 2 2" xfId="10033"/>
    <cellStyle name="Normal 12 2 3 2 2 2" xfId="10034"/>
    <cellStyle name="Normal 12 2 3 2 2 3" xfId="10035"/>
    <cellStyle name="Normal 12 2 3 2 2 4" xfId="10036"/>
    <cellStyle name="Normal 12 2 3 2 3" xfId="10037"/>
    <cellStyle name="Normal 12 2 3 2 4" xfId="10038"/>
    <cellStyle name="Normal 12 2 3 2 5" xfId="10039"/>
    <cellStyle name="Normal 12 2 3 3" xfId="10040"/>
    <cellStyle name="Normal 12 2 3 3 2" xfId="10041"/>
    <cellStyle name="Normal 12 2 3 3 3" xfId="10042"/>
    <cellStyle name="Normal 12 2 3 3 4" xfId="10043"/>
    <cellStyle name="Normal 12 2 3 4" xfId="10044"/>
    <cellStyle name="Normal 12 2 3 5" xfId="10045"/>
    <cellStyle name="Normal 12 2 3 6" xfId="10046"/>
    <cellStyle name="Normal 12 3" xfId="10047"/>
    <cellStyle name="Normal 12 3 2" xfId="10048"/>
    <cellStyle name="Normal 12 3 2 2" xfId="10049"/>
    <cellStyle name="Normal 12 3 2 2 2" xfId="10050"/>
    <cellStyle name="Normal 12 3 2 2 2 2" xfId="10051"/>
    <cellStyle name="Normal 12 3 2 2 2 3" xfId="10052"/>
    <cellStyle name="Normal 12 3 2 2 2 4" xfId="10053"/>
    <cellStyle name="Normal 12 3 2 2 3" xfId="10054"/>
    <cellStyle name="Normal 12 3 2 2 4" xfId="10055"/>
    <cellStyle name="Normal 12 3 2 2 5" xfId="10056"/>
    <cellStyle name="Normal 12 3 2 3" xfId="10057"/>
    <cellStyle name="Normal 12 3 2 4" xfId="10058"/>
    <cellStyle name="Normal 12 3 2 4 2" xfId="10059"/>
    <cellStyle name="Normal 12 3 2 4 3" xfId="10060"/>
    <cellStyle name="Normal 12 3 2 4 4" xfId="10061"/>
    <cellStyle name="Normal 12 3 2 5" xfId="10062"/>
    <cellStyle name="Normal 12 3 2 6" xfId="10063"/>
    <cellStyle name="Normal 12 3 2 7" xfId="10064"/>
    <cellStyle name="Normal 12 4" xfId="10065"/>
    <cellStyle name="Normal 12 4 2" xfId="10066"/>
    <cellStyle name="Normal 12 4 2 2" xfId="10067"/>
    <cellStyle name="Normal 12 4 2 2 2" xfId="10068"/>
    <cellStyle name="Normal 12 4 2 2 3" xfId="10069"/>
    <cellStyle name="Normal 12 4 2 2 4" xfId="10070"/>
    <cellStyle name="Normal 12 4 2 3" xfId="10071"/>
    <cellStyle name="Normal 12 4 2 4" xfId="10072"/>
    <cellStyle name="Normal 12 4 2 5" xfId="10073"/>
    <cellStyle name="Normal 12 4 3" xfId="10074"/>
    <cellStyle name="Normal 12 4 4" xfId="10075"/>
    <cellStyle name="Normal 12 4 4 2" xfId="10076"/>
    <cellStyle name="Normal 12 4 4 3" xfId="10077"/>
    <cellStyle name="Normal 12 4 4 4" xfId="10078"/>
    <cellStyle name="Normal 12 4 5" xfId="10079"/>
    <cellStyle name="Normal 12 4 6" xfId="10080"/>
    <cellStyle name="Normal 12 4 7" xfId="10081"/>
    <cellStyle name="Normal 12 5" xfId="10082"/>
    <cellStyle name="Normal 12 5 2" xfId="10083"/>
    <cellStyle name="Normal 12 5 2 2" xfId="10084"/>
    <cellStyle name="Normal 12 5 2 2 2" xfId="10085"/>
    <cellStyle name="Normal 12 5 2 2 3" xfId="10086"/>
    <cellStyle name="Normal 12 5 2 2 4" xfId="10087"/>
    <cellStyle name="Normal 12 5 2 3" xfId="10088"/>
    <cellStyle name="Normal 12 5 2 4" xfId="10089"/>
    <cellStyle name="Normal 12 5 2 5" xfId="10090"/>
    <cellStyle name="Normal 12 5 3" xfId="10091"/>
    <cellStyle name="Normal 12 5 4" xfId="10092"/>
    <cellStyle name="Normal 12 5 4 2" xfId="10093"/>
    <cellStyle name="Normal 12 5 4 3" xfId="10094"/>
    <cellStyle name="Normal 12 5 4 4" xfId="10095"/>
    <cellStyle name="Normal 12 5 5" xfId="10096"/>
    <cellStyle name="Normal 12 5 6" xfId="10097"/>
    <cellStyle name="Normal 12 5 7" xfId="10098"/>
    <cellStyle name="Normal 12 6" xfId="10099"/>
    <cellStyle name="Normal 12 6 2" xfId="10100"/>
    <cellStyle name="Normal 12 6 2 2" xfId="10101"/>
    <cellStyle name="Normal 12 6 2 2 2" xfId="10102"/>
    <cellStyle name="Normal 12 6 2 2 3" xfId="10103"/>
    <cellStyle name="Normal 12 6 2 2 4" xfId="10104"/>
    <cellStyle name="Normal 12 6 2 3" xfId="10105"/>
    <cellStyle name="Normal 12 6 2 4" xfId="10106"/>
    <cellStyle name="Normal 12 6 2 5" xfId="10107"/>
    <cellStyle name="Normal 12 6 3" xfId="10108"/>
    <cellStyle name="Normal 12 6 4" xfId="10109"/>
    <cellStyle name="Normal 12 6 4 2" xfId="10110"/>
    <cellStyle name="Normal 12 6 4 3" xfId="10111"/>
    <cellStyle name="Normal 12 6 4 4" xfId="10112"/>
    <cellStyle name="Normal 12 6 5" xfId="10113"/>
    <cellStyle name="Normal 12 6 6" xfId="10114"/>
    <cellStyle name="Normal 12 6 7" xfId="10115"/>
    <cellStyle name="Normal 12 7" xfId="10116"/>
    <cellStyle name="Normal 12 7 2" xfId="10117"/>
    <cellStyle name="Normal 12 7 2 2" xfId="10118"/>
    <cellStyle name="Normal 12 7 2 2 2" xfId="10119"/>
    <cellStyle name="Normal 12 7 2 2 3" xfId="10120"/>
    <cellStyle name="Normal 12 7 2 2 4" xfId="10121"/>
    <cellStyle name="Normal 12 7 2 3" xfId="10122"/>
    <cellStyle name="Normal 12 7 2 4" xfId="10123"/>
    <cellStyle name="Normal 12 7 2 5" xfId="10124"/>
    <cellStyle name="Normal 12 7 3" xfId="10125"/>
    <cellStyle name="Normal 12 7 4" xfId="10126"/>
    <cellStyle name="Normal 12 7 4 2" xfId="10127"/>
    <cellStyle name="Normal 12 7 4 3" xfId="10128"/>
    <cellStyle name="Normal 12 7 4 4" xfId="10129"/>
    <cellStyle name="Normal 12 7 5" xfId="10130"/>
    <cellStyle name="Normal 12 7 6" xfId="10131"/>
    <cellStyle name="Normal 12 7 7" xfId="10132"/>
    <cellStyle name="Normal 12 8" xfId="10133"/>
    <cellStyle name="Normal 12 8 2" xfId="10134"/>
    <cellStyle name="Normal 12 8 2 2" xfId="10135"/>
    <cellStyle name="Normal 12 8 2 2 2" xfId="10136"/>
    <cellStyle name="Normal 12 8 2 2 3" xfId="10137"/>
    <cellStyle name="Normal 12 8 2 2 4" xfId="10138"/>
    <cellStyle name="Normal 12 8 2 3" xfId="10139"/>
    <cellStyle name="Normal 12 8 2 4" xfId="10140"/>
    <cellStyle name="Normal 12 8 2 5" xfId="10141"/>
    <cellStyle name="Normal 12 8 3" xfId="10142"/>
    <cellStyle name="Normal 12 8 3 2" xfId="10143"/>
    <cellStyle name="Normal 12 8 3 3" xfId="10144"/>
    <cellStyle name="Normal 12 8 3 4" xfId="10145"/>
    <cellStyle name="Normal 12 8 4" xfId="10146"/>
    <cellStyle name="Normal 12 8 5" xfId="10147"/>
    <cellStyle name="Normal 12 8 6" xfId="10148"/>
    <cellStyle name="Normal 12 9" xfId="10149"/>
    <cellStyle name="Normal 12 9 2" xfId="10150"/>
    <cellStyle name="Normal 12 9 2 2" xfId="10151"/>
    <cellStyle name="Normal 12 9 2 2 2" xfId="10152"/>
    <cellStyle name="Normal 12 9 2 2 3" xfId="10153"/>
    <cellStyle name="Normal 12 9 2 2 4" xfId="10154"/>
    <cellStyle name="Normal 12 9 2 3" xfId="10155"/>
    <cellStyle name="Normal 12 9 2 4" xfId="10156"/>
    <cellStyle name="Normal 12 9 2 5" xfId="10157"/>
    <cellStyle name="Normal 12 9 3" xfId="10158"/>
    <cellStyle name="Normal 12 9 3 2" xfId="10159"/>
    <cellStyle name="Normal 12 9 3 3" xfId="10160"/>
    <cellStyle name="Normal 12 9 3 4" xfId="10161"/>
    <cellStyle name="Normal 12 9 4" xfId="10162"/>
    <cellStyle name="Normal 12 9 5" xfId="10163"/>
    <cellStyle name="Normal 12 9 6" xfId="10164"/>
    <cellStyle name="Normal 120" xfId="10165"/>
    <cellStyle name="Normal 121" xfId="3"/>
    <cellStyle name="Normal 121 2" xfId="21410"/>
    <cellStyle name="Normal 122" xfId="20960"/>
    <cellStyle name="Normal 13" xfId="10166"/>
    <cellStyle name="Normal 13 10" xfId="10167"/>
    <cellStyle name="Normal 13 11" xfId="10168"/>
    <cellStyle name="Normal 13 11 2" xfId="10169"/>
    <cellStyle name="Normal 13 11 2 2" xfId="10170"/>
    <cellStyle name="Normal 13 11 2 2 2" xfId="10171"/>
    <cellStyle name="Normal 13 11 2 2 3" xfId="10172"/>
    <cellStyle name="Normal 13 11 2 2 4" xfId="10173"/>
    <cellStyle name="Normal 13 11 2 3" xfId="10174"/>
    <cellStyle name="Normal 13 11 2 4" xfId="10175"/>
    <cellStyle name="Normal 13 11 2 5" xfId="10176"/>
    <cellStyle name="Normal 13 11 3" xfId="10177"/>
    <cellStyle name="Normal 13 11 3 2" xfId="10178"/>
    <cellStyle name="Normal 13 11 3 3" xfId="10179"/>
    <cellStyle name="Normal 13 11 3 4" xfId="10180"/>
    <cellStyle name="Normal 13 11 4" xfId="10181"/>
    <cellStyle name="Normal 13 11 5" xfId="10182"/>
    <cellStyle name="Normal 13 11 6" xfId="10183"/>
    <cellStyle name="Normal 13 12" xfId="10184"/>
    <cellStyle name="Normal 13 12 2" xfId="10185"/>
    <cellStyle name="Normal 13 12 2 2" xfId="10186"/>
    <cellStyle name="Normal 13 12 2 2 2" xfId="10187"/>
    <cellStyle name="Normal 13 12 2 2 3" xfId="10188"/>
    <cellStyle name="Normal 13 12 2 2 4" xfId="10189"/>
    <cellStyle name="Normal 13 12 2 3" xfId="10190"/>
    <cellStyle name="Normal 13 12 2 4" xfId="10191"/>
    <cellStyle name="Normal 13 12 2 5" xfId="10192"/>
    <cellStyle name="Normal 13 12 3" xfId="10193"/>
    <cellStyle name="Normal 13 12 3 2" xfId="10194"/>
    <cellStyle name="Normal 13 12 3 3" xfId="10195"/>
    <cellStyle name="Normal 13 12 3 4" xfId="10196"/>
    <cellStyle name="Normal 13 12 4" xfId="10197"/>
    <cellStyle name="Normal 13 12 5" xfId="10198"/>
    <cellStyle name="Normal 13 12 6" xfId="10199"/>
    <cellStyle name="Normal 13 13" xfId="10200"/>
    <cellStyle name="Normal 13 13 2" xfId="10201"/>
    <cellStyle name="Normal 13 13 3" xfId="10202"/>
    <cellStyle name="Normal 13 13 4" xfId="10203"/>
    <cellStyle name="Normal 13 2" xfId="10204"/>
    <cellStyle name="Normal 13 2 2" xfId="10205"/>
    <cellStyle name="Normal 13 2 3" xfId="10206"/>
    <cellStyle name="Normal 13 2 3 2" xfId="10207"/>
    <cellStyle name="Normal 13 2 3 2 2" xfId="10208"/>
    <cellStyle name="Normal 13 2 3 2 2 2" xfId="10209"/>
    <cellStyle name="Normal 13 2 3 2 2 3" xfId="10210"/>
    <cellStyle name="Normal 13 2 3 2 2 4" xfId="10211"/>
    <cellStyle name="Normal 13 2 3 2 3" xfId="10212"/>
    <cellStyle name="Normal 13 2 3 2 4" xfId="10213"/>
    <cellStyle name="Normal 13 2 3 2 5" xfId="10214"/>
    <cellStyle name="Normal 13 2 3 3" xfId="10215"/>
    <cellStyle name="Normal 13 2 3 3 2" xfId="10216"/>
    <cellStyle name="Normal 13 2 3 3 3" xfId="10217"/>
    <cellStyle name="Normal 13 2 3 3 4" xfId="10218"/>
    <cellStyle name="Normal 13 2 3 4" xfId="10219"/>
    <cellStyle name="Normal 13 2 3 5" xfId="10220"/>
    <cellStyle name="Normal 13 2 3 6" xfId="10221"/>
    <cellStyle name="Normal 13 3" xfId="10222"/>
    <cellStyle name="Normal 13 3 2" xfId="10223"/>
    <cellStyle name="Normal 13 3 2 2" xfId="10224"/>
    <cellStyle name="Normal 13 4" xfId="10225"/>
    <cellStyle name="Normal 13 4 2" xfId="10226"/>
    <cellStyle name="Normal 13 5" xfId="10227"/>
    <cellStyle name="Normal 13 5 2" xfId="10228"/>
    <cellStyle name="Normal 13 6" xfId="10229"/>
    <cellStyle name="Normal 13 6 2" xfId="10230"/>
    <cellStyle name="Normal 13 7" xfId="10231"/>
    <cellStyle name="Normal 13 7 2" xfId="10232"/>
    <cellStyle name="Normal 13 8" xfId="10233"/>
    <cellStyle name="Normal 13 9" xfId="10234"/>
    <cellStyle name="Normal 14" xfId="10235"/>
    <cellStyle name="Normal 14 2" xfId="10236"/>
    <cellStyle name="Normal 14 2 2" xfId="10237"/>
    <cellStyle name="Normal 14 2 3" xfId="10238"/>
    <cellStyle name="Normal 14 2 3 2" xfId="10239"/>
    <cellStyle name="Normal 14 2 3 2 2" xfId="10240"/>
    <cellStyle name="Normal 14 2 3 2 2 2" xfId="10241"/>
    <cellStyle name="Normal 14 2 3 2 2 3" xfId="10242"/>
    <cellStyle name="Normal 14 2 3 2 2 4" xfId="10243"/>
    <cellStyle name="Normal 14 2 3 2 3" xfId="10244"/>
    <cellStyle name="Normal 14 2 3 2 4" xfId="10245"/>
    <cellStyle name="Normal 14 2 3 2 5" xfId="10246"/>
    <cellStyle name="Normal 14 2 3 3" xfId="10247"/>
    <cellStyle name="Normal 14 2 3 4" xfId="10248"/>
    <cellStyle name="Normal 14 2 3 4 2" xfId="10249"/>
    <cellStyle name="Normal 14 2 3 4 3" xfId="10250"/>
    <cellStyle name="Normal 14 2 3 4 4" xfId="10251"/>
    <cellStyle name="Normal 14 2 3 5" xfId="10252"/>
    <cellStyle name="Normal 14 2 3 6" xfId="10253"/>
    <cellStyle name="Normal 14 2 3 7" xfId="10254"/>
    <cellStyle name="Normal 14 2 4" xfId="10255"/>
    <cellStyle name="Normal 14 2 4 2" xfId="10256"/>
    <cellStyle name="Normal 14 2 4 3" xfId="10257"/>
    <cellStyle name="Normal 14 2 4 4" xfId="10258"/>
    <cellStyle name="Normal 14 3" xfId="10259"/>
    <cellStyle name="Normal 14 3 2" xfId="10260"/>
    <cellStyle name="Normal 14 3 2 2" xfId="10261"/>
    <cellStyle name="Normal 14 3 2 2 2" xfId="10262"/>
    <cellStyle name="Normal 14 3 2 2 2 2" xfId="10263"/>
    <cellStyle name="Normal 14 3 2 2 2 3" xfId="10264"/>
    <cellStyle name="Normal 14 3 2 2 2 4" xfId="10265"/>
    <cellStyle name="Normal 14 3 2 2 3" xfId="10266"/>
    <cellStyle name="Normal 14 3 2 2 4" xfId="10267"/>
    <cellStyle name="Normal 14 3 2 2 5" xfId="10268"/>
    <cellStyle name="Normal 14 3 2 3" xfId="10269"/>
    <cellStyle name="Normal 14 3 2 4" xfId="10270"/>
    <cellStyle name="Normal 14 3 2 4 2" xfId="10271"/>
    <cellStyle name="Normal 14 3 2 4 3" xfId="10272"/>
    <cellStyle name="Normal 14 3 2 4 4" xfId="10273"/>
    <cellStyle name="Normal 14 3 2 5" xfId="10274"/>
    <cellStyle name="Normal 14 3 2 6" xfId="10275"/>
    <cellStyle name="Normal 14 3 2 7" xfId="10276"/>
    <cellStyle name="Normal 14 4" xfId="10277"/>
    <cellStyle name="Normal 14 4 2" xfId="10278"/>
    <cellStyle name="Normal 14 4 2 2" xfId="10279"/>
    <cellStyle name="Normal 14 4 2 2 2" xfId="10280"/>
    <cellStyle name="Normal 14 4 2 2 3" xfId="10281"/>
    <cellStyle name="Normal 14 4 2 2 4" xfId="10282"/>
    <cellStyle name="Normal 14 4 2 3" xfId="10283"/>
    <cellStyle name="Normal 14 4 2 4" xfId="10284"/>
    <cellStyle name="Normal 14 4 2 5" xfId="10285"/>
    <cellStyle name="Normal 14 4 3" xfId="10286"/>
    <cellStyle name="Normal 14 4 4" xfId="10287"/>
    <cellStyle name="Normal 14 4 4 2" xfId="10288"/>
    <cellStyle name="Normal 14 4 4 3" xfId="10289"/>
    <cellStyle name="Normal 14 4 4 4" xfId="10290"/>
    <cellStyle name="Normal 14 4 5" xfId="10291"/>
    <cellStyle name="Normal 14 4 6" xfId="10292"/>
    <cellStyle name="Normal 14 4 7" xfId="10293"/>
    <cellStyle name="Normal 14 5" xfId="10294"/>
    <cellStyle name="Normal 14 5 2" xfId="10295"/>
    <cellStyle name="Normal 14 5 2 2" xfId="10296"/>
    <cellStyle name="Normal 14 5 2 2 2" xfId="10297"/>
    <cellStyle name="Normal 14 5 2 2 3" xfId="10298"/>
    <cellStyle name="Normal 14 5 2 2 4" xfId="10299"/>
    <cellStyle name="Normal 14 5 2 3" xfId="10300"/>
    <cellStyle name="Normal 14 5 2 4" xfId="10301"/>
    <cellStyle name="Normal 14 5 2 5" xfId="10302"/>
    <cellStyle name="Normal 14 5 3" xfId="10303"/>
    <cellStyle name="Normal 14 5 3 2" xfId="10304"/>
    <cellStyle name="Normal 14 5 3 3" xfId="10305"/>
    <cellStyle name="Normal 14 5 3 4" xfId="10306"/>
    <cellStyle name="Normal 14 5 4" xfId="10307"/>
    <cellStyle name="Normal 14 5 5" xfId="10308"/>
    <cellStyle name="Normal 14 5 6" xfId="10309"/>
    <cellStyle name="Normal 14 6" xfId="10310"/>
    <cellStyle name="Normal 14 6 2" xfId="10311"/>
    <cellStyle name="Normal 14 6 3" xfId="10312"/>
    <cellStyle name="Normal 14 6 4" xfId="10313"/>
    <cellStyle name="Normal 15" xfId="10314"/>
    <cellStyle name="Normal 15 10" xfId="10315"/>
    <cellStyle name="Normal 15 11" xfId="10316"/>
    <cellStyle name="Normal 15 11 2" xfId="10317"/>
    <cellStyle name="Normal 15 11 2 2" xfId="10318"/>
    <cellStyle name="Normal 15 11 2 2 2" xfId="10319"/>
    <cellStyle name="Normal 15 11 2 2 3" xfId="10320"/>
    <cellStyle name="Normal 15 11 2 2 4" xfId="10321"/>
    <cellStyle name="Normal 15 11 2 3" xfId="10322"/>
    <cellStyle name="Normal 15 11 2 4" xfId="10323"/>
    <cellStyle name="Normal 15 11 2 5" xfId="10324"/>
    <cellStyle name="Normal 15 11 3" xfId="10325"/>
    <cellStyle name="Normal 15 11 3 2" xfId="10326"/>
    <cellStyle name="Normal 15 11 3 3" xfId="10327"/>
    <cellStyle name="Normal 15 11 3 4" xfId="10328"/>
    <cellStyle name="Normal 15 11 4" xfId="10329"/>
    <cellStyle name="Normal 15 11 5" xfId="10330"/>
    <cellStyle name="Normal 15 11 6" xfId="10331"/>
    <cellStyle name="Normal 15 12" xfId="10332"/>
    <cellStyle name="Normal 15 12 2" xfId="10333"/>
    <cellStyle name="Normal 15 12 2 2" xfId="10334"/>
    <cellStyle name="Normal 15 12 2 2 2" xfId="10335"/>
    <cellStyle name="Normal 15 12 2 2 3" xfId="10336"/>
    <cellStyle name="Normal 15 12 2 2 4" xfId="10337"/>
    <cellStyle name="Normal 15 12 2 3" xfId="10338"/>
    <cellStyle name="Normal 15 12 2 4" xfId="10339"/>
    <cellStyle name="Normal 15 12 2 5" xfId="10340"/>
    <cellStyle name="Normal 15 12 3" xfId="10341"/>
    <cellStyle name="Normal 15 12 3 2" xfId="10342"/>
    <cellStyle name="Normal 15 12 3 3" xfId="10343"/>
    <cellStyle name="Normal 15 12 3 4" xfId="10344"/>
    <cellStyle name="Normal 15 12 4" xfId="10345"/>
    <cellStyle name="Normal 15 12 5" xfId="10346"/>
    <cellStyle name="Normal 15 12 6" xfId="10347"/>
    <cellStyle name="Normal 15 13" xfId="10348"/>
    <cellStyle name="Normal 15 13 2" xfId="10349"/>
    <cellStyle name="Normal 15 13 3" xfId="10350"/>
    <cellStyle name="Normal 15 13 4" xfId="10351"/>
    <cellStyle name="Normal 15 2" xfId="10352"/>
    <cellStyle name="Normal 15 2 2" xfId="10353"/>
    <cellStyle name="Normal 15 2 3" xfId="10354"/>
    <cellStyle name="Normal 15 2 3 2" xfId="10355"/>
    <cellStyle name="Normal 15 2 3 2 2" xfId="10356"/>
    <cellStyle name="Normal 15 2 3 2 2 2" xfId="10357"/>
    <cellStyle name="Normal 15 2 3 2 2 3" xfId="10358"/>
    <cellStyle name="Normal 15 2 3 2 2 4" xfId="10359"/>
    <cellStyle name="Normal 15 2 3 2 3" xfId="10360"/>
    <cellStyle name="Normal 15 2 3 2 4" xfId="10361"/>
    <cellStyle name="Normal 15 2 3 2 5" xfId="10362"/>
    <cellStyle name="Normal 15 2 3 3" xfId="10363"/>
    <cellStyle name="Normal 15 2 3 3 2" xfId="10364"/>
    <cellStyle name="Normal 15 2 3 3 3" xfId="10365"/>
    <cellStyle name="Normal 15 2 3 3 4" xfId="10366"/>
    <cellStyle name="Normal 15 2 3 4" xfId="10367"/>
    <cellStyle name="Normal 15 2 3 5" xfId="10368"/>
    <cellStyle name="Normal 15 2 3 6" xfId="10369"/>
    <cellStyle name="Normal 15 3" xfId="10370"/>
    <cellStyle name="Normal 15 3 2" xfId="10371"/>
    <cellStyle name="Normal 15 3 2 2" xfId="10372"/>
    <cellStyle name="Normal 15 4" xfId="10373"/>
    <cellStyle name="Normal 15 4 2" xfId="10374"/>
    <cellStyle name="Normal 15 5" xfId="10375"/>
    <cellStyle name="Normal 15 6" xfId="10376"/>
    <cellStyle name="Normal 15 7" xfId="10377"/>
    <cellStyle name="Normal 15 8" xfId="10378"/>
    <cellStyle name="Normal 15 9" xfId="10379"/>
    <cellStyle name="Normal 16" xfId="10380"/>
    <cellStyle name="Normal 16 10" xfId="10381"/>
    <cellStyle name="Normal 16 10 2" xfId="10382"/>
    <cellStyle name="Normal 16 10 2 2" xfId="10383"/>
    <cellStyle name="Normal 16 10 2 2 2" xfId="10384"/>
    <cellStyle name="Normal 16 10 2 2 2 2" xfId="10385"/>
    <cellStyle name="Normal 16 10 2 2 2 3" xfId="10386"/>
    <cellStyle name="Normal 16 10 2 2 2 4" xfId="10387"/>
    <cellStyle name="Normal 16 10 2 2 3" xfId="10388"/>
    <cellStyle name="Normal 16 10 2 2 4" xfId="10389"/>
    <cellStyle name="Normal 16 10 2 2 5" xfId="10390"/>
    <cellStyle name="Normal 16 10 2 3" xfId="10391"/>
    <cellStyle name="Normal 16 10 2 4" xfId="10392"/>
    <cellStyle name="Normal 16 10 2 4 2" xfId="10393"/>
    <cellStyle name="Normal 16 10 2 4 3" xfId="10394"/>
    <cellStyle name="Normal 16 10 2 4 4" xfId="10395"/>
    <cellStyle name="Normal 16 10 2 5" xfId="10396"/>
    <cellStyle name="Normal 16 10 2 6" xfId="10397"/>
    <cellStyle name="Normal 16 10 2 7" xfId="10398"/>
    <cellStyle name="Normal 16 11" xfId="10399"/>
    <cellStyle name="Normal 16 11 2" xfId="10400"/>
    <cellStyle name="Normal 16 11 2 2" xfId="10401"/>
    <cellStyle name="Normal 16 11 2 2 2" xfId="10402"/>
    <cellStyle name="Normal 16 11 2 2 2 2" xfId="10403"/>
    <cellStyle name="Normal 16 11 2 2 2 3" xfId="10404"/>
    <cellStyle name="Normal 16 11 2 2 2 4" xfId="10405"/>
    <cellStyle name="Normal 16 11 2 2 3" xfId="10406"/>
    <cellStyle name="Normal 16 11 2 2 4" xfId="10407"/>
    <cellStyle name="Normal 16 11 2 2 5" xfId="10408"/>
    <cellStyle name="Normal 16 11 2 3" xfId="10409"/>
    <cellStyle name="Normal 16 11 2 4" xfId="10410"/>
    <cellStyle name="Normal 16 11 2 4 2" xfId="10411"/>
    <cellStyle name="Normal 16 11 2 4 3" xfId="10412"/>
    <cellStyle name="Normal 16 11 2 4 4" xfId="10413"/>
    <cellStyle name="Normal 16 11 2 5" xfId="10414"/>
    <cellStyle name="Normal 16 11 2 6" xfId="10415"/>
    <cellStyle name="Normal 16 11 2 7" xfId="10416"/>
    <cellStyle name="Normal 16 12" xfId="10417"/>
    <cellStyle name="Normal 16 12 2" xfId="10418"/>
    <cellStyle name="Normal 16 13" xfId="10419"/>
    <cellStyle name="Normal 16 13 2" xfId="10420"/>
    <cellStyle name="Normal 16 14" xfId="10421"/>
    <cellStyle name="Normal 16 14 2" xfId="10422"/>
    <cellStyle name="Normal 16 15" xfId="10423"/>
    <cellStyle name="Normal 16 15 2" xfId="10424"/>
    <cellStyle name="Normal 16 16" xfId="10425"/>
    <cellStyle name="Normal 16 16 2" xfId="10426"/>
    <cellStyle name="Normal 16 17" xfId="10427"/>
    <cellStyle name="Normal 16 17 2" xfId="10428"/>
    <cellStyle name="Normal 16 18" xfId="10429"/>
    <cellStyle name="Normal 16 18 2" xfId="10430"/>
    <cellStyle name="Normal 16 19" xfId="10431"/>
    <cellStyle name="Normal 16 19 2" xfId="10432"/>
    <cellStyle name="Normal 16 2" xfId="10433"/>
    <cellStyle name="Normal 16 2 2" xfId="10434"/>
    <cellStyle name="Normal 16 2 3" xfId="10435"/>
    <cellStyle name="Normal 16 2 3 2" xfId="10436"/>
    <cellStyle name="Normal 16 2 3 2 2" xfId="10437"/>
    <cellStyle name="Normal 16 2 3 2 2 2" xfId="10438"/>
    <cellStyle name="Normal 16 2 3 2 2 3" xfId="10439"/>
    <cellStyle name="Normal 16 2 3 2 2 4" xfId="10440"/>
    <cellStyle name="Normal 16 2 3 2 3" xfId="10441"/>
    <cellStyle name="Normal 16 2 3 2 4" xfId="10442"/>
    <cellStyle name="Normal 16 2 3 2 5" xfId="10443"/>
    <cellStyle name="Normal 16 2 3 3" xfId="10444"/>
    <cellStyle name="Normal 16 2 3 3 2" xfId="10445"/>
    <cellStyle name="Normal 16 2 3 3 3" xfId="10446"/>
    <cellStyle name="Normal 16 2 3 3 4" xfId="10447"/>
    <cellStyle name="Normal 16 2 3 4" xfId="10448"/>
    <cellStyle name="Normal 16 2 3 5" xfId="10449"/>
    <cellStyle name="Normal 16 2 3 6" xfId="10450"/>
    <cellStyle name="Normal 16 2 4" xfId="10451"/>
    <cellStyle name="Normal 16 2 4 2" xfId="10452"/>
    <cellStyle name="Normal 16 2 4 3" xfId="10453"/>
    <cellStyle name="Normal 16 2 4 4" xfId="10454"/>
    <cellStyle name="Normal 16 20" xfId="10455"/>
    <cellStyle name="Normal 16 20 2" xfId="10456"/>
    <cellStyle name="Normal 16 20 2 2" xfId="10457"/>
    <cellStyle name="Normal 16 20 2 2 2" xfId="10458"/>
    <cellStyle name="Normal 16 20 2 2 3" xfId="10459"/>
    <cellStyle name="Normal 16 20 2 2 4" xfId="10460"/>
    <cellStyle name="Normal 16 20 2 3" xfId="10461"/>
    <cellStyle name="Normal 16 20 2 4" xfId="10462"/>
    <cellStyle name="Normal 16 20 2 5" xfId="10463"/>
    <cellStyle name="Normal 16 20 3" xfId="10464"/>
    <cellStyle name="Normal 16 20 3 2" xfId="10465"/>
    <cellStyle name="Normal 16 20 3 3" xfId="10466"/>
    <cellStyle name="Normal 16 20 3 4" xfId="10467"/>
    <cellStyle name="Normal 16 20 4" xfId="10468"/>
    <cellStyle name="Normal 16 20 5" xfId="10469"/>
    <cellStyle name="Normal 16 20 6" xfId="10470"/>
    <cellStyle name="Normal 16 21" xfId="10471"/>
    <cellStyle name="Normal 16 21 2" xfId="10472"/>
    <cellStyle name="Normal 16 21 3" xfId="10473"/>
    <cellStyle name="Normal 16 21 4" xfId="10474"/>
    <cellStyle name="Normal 16 3" xfId="10475"/>
    <cellStyle name="Normal 16 3 2" xfId="10476"/>
    <cellStyle name="Normal 16 3 2 2" xfId="10477"/>
    <cellStyle name="Normal 16 3 2 2 2" xfId="10478"/>
    <cellStyle name="Normal 16 3 2 2 2 2" xfId="10479"/>
    <cellStyle name="Normal 16 3 2 2 2 3" xfId="10480"/>
    <cellStyle name="Normal 16 3 2 2 2 4" xfId="10481"/>
    <cellStyle name="Normal 16 3 2 2 3" xfId="10482"/>
    <cellStyle name="Normal 16 3 2 2 4" xfId="10483"/>
    <cellStyle name="Normal 16 3 2 2 5" xfId="10484"/>
    <cellStyle name="Normal 16 3 2 3" xfId="10485"/>
    <cellStyle name="Normal 16 3 2 4" xfId="10486"/>
    <cellStyle name="Normal 16 3 2 4 2" xfId="10487"/>
    <cellStyle name="Normal 16 3 2 4 3" xfId="10488"/>
    <cellStyle name="Normal 16 3 2 4 4" xfId="10489"/>
    <cellStyle name="Normal 16 3 2 5" xfId="10490"/>
    <cellStyle name="Normal 16 3 2 6" xfId="10491"/>
    <cellStyle name="Normal 16 3 2 7" xfId="10492"/>
    <cellStyle name="Normal 16 4" xfId="10493"/>
    <cellStyle name="Normal 16 4 2" xfId="10494"/>
    <cellStyle name="Normal 16 4 2 2" xfId="10495"/>
    <cellStyle name="Normal 16 4 2 2 2" xfId="10496"/>
    <cellStyle name="Normal 16 4 2 2 2 2" xfId="10497"/>
    <cellStyle name="Normal 16 4 2 2 2 3" xfId="10498"/>
    <cellStyle name="Normal 16 4 2 2 2 4" xfId="10499"/>
    <cellStyle name="Normal 16 4 2 2 3" xfId="10500"/>
    <cellStyle name="Normal 16 4 2 2 4" xfId="10501"/>
    <cellStyle name="Normal 16 4 2 2 5" xfId="10502"/>
    <cellStyle name="Normal 16 4 2 3" xfId="10503"/>
    <cellStyle name="Normal 16 4 2 4" xfId="10504"/>
    <cellStyle name="Normal 16 4 2 4 2" xfId="10505"/>
    <cellStyle name="Normal 16 4 2 4 3" xfId="10506"/>
    <cellStyle name="Normal 16 4 2 4 4" xfId="10507"/>
    <cellStyle name="Normal 16 4 2 5" xfId="10508"/>
    <cellStyle name="Normal 16 4 2 6" xfId="10509"/>
    <cellStyle name="Normal 16 4 2 7" xfId="10510"/>
    <cellStyle name="Normal 16 5" xfId="10511"/>
    <cellStyle name="Normal 16 5 2" xfId="10512"/>
    <cellStyle name="Normal 16 5 2 2" xfId="10513"/>
    <cellStyle name="Normal 16 5 2 2 2" xfId="10514"/>
    <cellStyle name="Normal 16 5 2 2 2 2" xfId="10515"/>
    <cellStyle name="Normal 16 5 2 2 2 3" xfId="10516"/>
    <cellStyle name="Normal 16 5 2 2 2 4" xfId="10517"/>
    <cellStyle name="Normal 16 5 2 2 3" xfId="10518"/>
    <cellStyle name="Normal 16 5 2 2 4" xfId="10519"/>
    <cellStyle name="Normal 16 5 2 2 5" xfId="10520"/>
    <cellStyle name="Normal 16 5 2 3" xfId="10521"/>
    <cellStyle name="Normal 16 5 2 4" xfId="10522"/>
    <cellStyle name="Normal 16 5 2 4 2" xfId="10523"/>
    <cellStyle name="Normal 16 5 2 4 3" xfId="10524"/>
    <cellStyle name="Normal 16 5 2 4 4" xfId="10525"/>
    <cellStyle name="Normal 16 5 2 5" xfId="10526"/>
    <cellStyle name="Normal 16 5 2 6" xfId="10527"/>
    <cellStyle name="Normal 16 5 2 7" xfId="10528"/>
    <cellStyle name="Normal 16 6" xfId="10529"/>
    <cellStyle name="Normal 16 6 2" xfId="10530"/>
    <cellStyle name="Normal 16 6 2 2" xfId="10531"/>
    <cellStyle name="Normal 16 6 2 2 2" xfId="10532"/>
    <cellStyle name="Normal 16 6 2 2 2 2" xfId="10533"/>
    <cellStyle name="Normal 16 6 2 2 2 3" xfId="10534"/>
    <cellStyle name="Normal 16 6 2 2 2 4" xfId="10535"/>
    <cellStyle name="Normal 16 6 2 2 3" xfId="10536"/>
    <cellStyle name="Normal 16 6 2 2 4" xfId="10537"/>
    <cellStyle name="Normal 16 6 2 2 5" xfId="10538"/>
    <cellStyle name="Normal 16 6 2 3" xfId="10539"/>
    <cellStyle name="Normal 16 6 2 4" xfId="10540"/>
    <cellStyle name="Normal 16 6 2 4 2" xfId="10541"/>
    <cellStyle name="Normal 16 6 2 4 3" xfId="10542"/>
    <cellStyle name="Normal 16 6 2 4 4" xfId="10543"/>
    <cellStyle name="Normal 16 6 2 5" xfId="10544"/>
    <cellStyle name="Normal 16 6 2 6" xfId="10545"/>
    <cellStyle name="Normal 16 6 2 7" xfId="10546"/>
    <cellStyle name="Normal 16 7" xfId="10547"/>
    <cellStyle name="Normal 16 7 2" xfId="10548"/>
    <cellStyle name="Normal 16 7 2 2" xfId="10549"/>
    <cellStyle name="Normal 16 7 2 2 2" xfId="10550"/>
    <cellStyle name="Normal 16 7 2 2 2 2" xfId="10551"/>
    <cellStyle name="Normal 16 7 2 2 2 3" xfId="10552"/>
    <cellStyle name="Normal 16 7 2 2 2 4" xfId="10553"/>
    <cellStyle name="Normal 16 7 2 2 3" xfId="10554"/>
    <cellStyle name="Normal 16 7 2 2 4" xfId="10555"/>
    <cellStyle name="Normal 16 7 2 2 5" xfId="10556"/>
    <cellStyle name="Normal 16 7 2 3" xfId="10557"/>
    <cellStyle name="Normal 16 7 2 4" xfId="10558"/>
    <cellStyle name="Normal 16 7 2 4 2" xfId="10559"/>
    <cellStyle name="Normal 16 7 2 4 3" xfId="10560"/>
    <cellStyle name="Normal 16 7 2 4 4" xfId="10561"/>
    <cellStyle name="Normal 16 7 2 5" xfId="10562"/>
    <cellStyle name="Normal 16 7 2 6" xfId="10563"/>
    <cellStyle name="Normal 16 7 2 7" xfId="10564"/>
    <cellStyle name="Normal 16 8" xfId="10565"/>
    <cellStyle name="Normal 16 8 2" xfId="10566"/>
    <cellStyle name="Normal 16 8 2 2" xfId="10567"/>
    <cellStyle name="Normal 16 8 2 2 2" xfId="10568"/>
    <cellStyle name="Normal 16 8 2 2 2 2" xfId="10569"/>
    <cellStyle name="Normal 16 8 2 2 2 3" xfId="10570"/>
    <cellStyle name="Normal 16 8 2 2 2 4" xfId="10571"/>
    <cellStyle name="Normal 16 8 2 2 3" xfId="10572"/>
    <cellStyle name="Normal 16 8 2 2 4" xfId="10573"/>
    <cellStyle name="Normal 16 8 2 2 5" xfId="10574"/>
    <cellStyle name="Normal 16 8 2 3" xfId="10575"/>
    <cellStyle name="Normal 16 8 2 4" xfId="10576"/>
    <cellStyle name="Normal 16 8 2 4 2" xfId="10577"/>
    <cellStyle name="Normal 16 8 2 4 3" xfId="10578"/>
    <cellStyle name="Normal 16 8 2 4 4" xfId="10579"/>
    <cellStyle name="Normal 16 8 2 5" xfId="10580"/>
    <cellStyle name="Normal 16 8 2 6" xfId="10581"/>
    <cellStyle name="Normal 16 8 2 7" xfId="10582"/>
    <cellStyle name="Normal 16 9" xfId="10583"/>
    <cellStyle name="Normal 16 9 2" xfId="10584"/>
    <cellStyle name="Normal 16 9 2 2" xfId="10585"/>
    <cellStyle name="Normal 16 9 2 2 2" xfId="10586"/>
    <cellStyle name="Normal 16 9 2 2 2 2" xfId="10587"/>
    <cellStyle name="Normal 16 9 2 2 2 3" xfId="10588"/>
    <cellStyle name="Normal 16 9 2 2 2 4" xfId="10589"/>
    <cellStyle name="Normal 16 9 2 2 3" xfId="10590"/>
    <cellStyle name="Normal 16 9 2 2 4" xfId="10591"/>
    <cellStyle name="Normal 16 9 2 2 5" xfId="10592"/>
    <cellStyle name="Normal 16 9 2 3" xfId="10593"/>
    <cellStyle name="Normal 16 9 2 4" xfId="10594"/>
    <cellStyle name="Normal 16 9 2 4 2" xfId="10595"/>
    <cellStyle name="Normal 16 9 2 4 3" xfId="10596"/>
    <cellStyle name="Normal 16 9 2 4 4" xfId="10597"/>
    <cellStyle name="Normal 16 9 2 5" xfId="10598"/>
    <cellStyle name="Normal 16 9 2 6" xfId="10599"/>
    <cellStyle name="Normal 16 9 2 7" xfId="10600"/>
    <cellStyle name="Normal 17" xfId="10601"/>
    <cellStyle name="Normal 17 10" xfId="10602"/>
    <cellStyle name="Normal 17 10 2" xfId="10603"/>
    <cellStyle name="Normal 17 11" xfId="10604"/>
    <cellStyle name="Normal 17 11 2" xfId="10605"/>
    <cellStyle name="Normal 17 11 2 2" xfId="10606"/>
    <cellStyle name="Normal 17 11 2 2 2" xfId="10607"/>
    <cellStyle name="Normal 17 11 2 2 2 2" xfId="10608"/>
    <cellStyle name="Normal 17 11 2 2 2 3" xfId="10609"/>
    <cellStyle name="Normal 17 11 2 2 2 4" xfId="10610"/>
    <cellStyle name="Normal 17 11 2 2 3" xfId="10611"/>
    <cellStyle name="Normal 17 11 2 2 4" xfId="10612"/>
    <cellStyle name="Normal 17 11 2 2 5" xfId="10613"/>
    <cellStyle name="Normal 17 11 2 3" xfId="10614"/>
    <cellStyle name="Normal 17 11 2 4" xfId="10615"/>
    <cellStyle name="Normal 17 11 2 4 2" xfId="10616"/>
    <cellStyle name="Normal 17 11 2 4 3" xfId="10617"/>
    <cellStyle name="Normal 17 11 2 4 4" xfId="10618"/>
    <cellStyle name="Normal 17 11 2 5" xfId="10619"/>
    <cellStyle name="Normal 17 11 2 6" xfId="10620"/>
    <cellStyle name="Normal 17 11 2 7" xfId="10621"/>
    <cellStyle name="Normal 17 12" xfId="10622"/>
    <cellStyle name="Normal 17 12 2" xfId="10623"/>
    <cellStyle name="Normal 17 13" xfId="10624"/>
    <cellStyle name="Normal 17 14" xfId="10625"/>
    <cellStyle name="Normal 17 14 2" xfId="10626"/>
    <cellStyle name="Normal 17 14 2 2" xfId="10627"/>
    <cellStyle name="Normal 17 14 2 2 2" xfId="10628"/>
    <cellStyle name="Normal 17 14 2 2 3" xfId="10629"/>
    <cellStyle name="Normal 17 14 2 2 4" xfId="10630"/>
    <cellStyle name="Normal 17 14 2 3" xfId="10631"/>
    <cellStyle name="Normal 17 14 2 4" xfId="10632"/>
    <cellStyle name="Normal 17 14 2 5" xfId="10633"/>
    <cellStyle name="Normal 17 14 3" xfId="10634"/>
    <cellStyle name="Normal 17 14 3 2" xfId="10635"/>
    <cellStyle name="Normal 17 14 3 3" xfId="10636"/>
    <cellStyle name="Normal 17 14 3 4" xfId="10637"/>
    <cellStyle name="Normal 17 14 4" xfId="10638"/>
    <cellStyle name="Normal 17 14 5" xfId="10639"/>
    <cellStyle name="Normal 17 14 6" xfId="10640"/>
    <cellStyle name="Normal 17 15" xfId="10641"/>
    <cellStyle name="Normal 17 15 2" xfId="10642"/>
    <cellStyle name="Normal 17 15 3" xfId="10643"/>
    <cellStyle name="Normal 17 15 4" xfId="10644"/>
    <cellStyle name="Normal 17 2" xfId="10645"/>
    <cellStyle name="Normal 17 2 2" xfId="10646"/>
    <cellStyle name="Normal 17 2 3" xfId="10647"/>
    <cellStyle name="Normal 17 2 3 2" xfId="10648"/>
    <cellStyle name="Normal 17 2 3 2 2" xfId="10649"/>
    <cellStyle name="Normal 17 2 3 2 2 2" xfId="10650"/>
    <cellStyle name="Normal 17 2 3 2 2 3" xfId="10651"/>
    <cellStyle name="Normal 17 2 3 2 2 4" xfId="10652"/>
    <cellStyle name="Normal 17 2 3 2 3" xfId="10653"/>
    <cellStyle name="Normal 17 2 3 2 4" xfId="10654"/>
    <cellStyle name="Normal 17 2 3 2 5" xfId="10655"/>
    <cellStyle name="Normal 17 2 3 3" xfId="10656"/>
    <cellStyle name="Normal 17 2 3 3 2" xfId="10657"/>
    <cellStyle name="Normal 17 2 3 3 3" xfId="10658"/>
    <cellStyle name="Normal 17 2 3 3 4" xfId="10659"/>
    <cellStyle name="Normal 17 2 3 4" xfId="10660"/>
    <cellStyle name="Normal 17 2 3 5" xfId="10661"/>
    <cellStyle name="Normal 17 2 3 6" xfId="10662"/>
    <cellStyle name="Normal 17 3" xfId="10663"/>
    <cellStyle name="Normal 17 3 2" xfId="10664"/>
    <cellStyle name="Normal 17 3 2 2" xfId="10665"/>
    <cellStyle name="Normal 17 3 2 2 2" xfId="10666"/>
    <cellStyle name="Normal 17 3 2 2 2 2" xfId="10667"/>
    <cellStyle name="Normal 17 3 2 2 2 3" xfId="10668"/>
    <cellStyle name="Normal 17 3 2 2 2 4" xfId="10669"/>
    <cellStyle name="Normal 17 3 2 2 3" xfId="10670"/>
    <cellStyle name="Normal 17 3 2 2 4" xfId="10671"/>
    <cellStyle name="Normal 17 3 2 2 5" xfId="10672"/>
    <cellStyle name="Normal 17 3 2 3" xfId="10673"/>
    <cellStyle name="Normal 17 3 2 4" xfId="10674"/>
    <cellStyle name="Normal 17 3 2 4 2" xfId="10675"/>
    <cellStyle name="Normal 17 3 2 4 3" xfId="10676"/>
    <cellStyle name="Normal 17 3 2 4 4" xfId="10677"/>
    <cellStyle name="Normal 17 3 2 5" xfId="10678"/>
    <cellStyle name="Normal 17 3 2 6" xfId="10679"/>
    <cellStyle name="Normal 17 3 2 7" xfId="10680"/>
    <cellStyle name="Normal 17 4" xfId="10681"/>
    <cellStyle name="Normal 17 4 2" xfId="10682"/>
    <cellStyle name="Normal 17 4 2 2" xfId="10683"/>
    <cellStyle name="Normal 17 4 2 2 2" xfId="10684"/>
    <cellStyle name="Normal 17 4 2 2 2 2" xfId="10685"/>
    <cellStyle name="Normal 17 4 2 2 2 3" xfId="10686"/>
    <cellStyle name="Normal 17 4 2 2 2 4" xfId="10687"/>
    <cellStyle name="Normal 17 4 2 2 3" xfId="10688"/>
    <cellStyle name="Normal 17 4 2 2 4" xfId="10689"/>
    <cellStyle name="Normal 17 4 2 2 5" xfId="10690"/>
    <cellStyle name="Normal 17 4 2 3" xfId="10691"/>
    <cellStyle name="Normal 17 4 2 4" xfId="10692"/>
    <cellStyle name="Normal 17 4 2 4 2" xfId="10693"/>
    <cellStyle name="Normal 17 4 2 4 3" xfId="10694"/>
    <cellStyle name="Normal 17 4 2 4 4" xfId="10695"/>
    <cellStyle name="Normal 17 4 2 5" xfId="10696"/>
    <cellStyle name="Normal 17 4 2 6" xfId="10697"/>
    <cellStyle name="Normal 17 4 2 7" xfId="10698"/>
    <cellStyle name="Normal 17 5" xfId="10699"/>
    <cellStyle name="Normal 17 5 2" xfId="10700"/>
    <cellStyle name="Normal 17 5 2 2" xfId="10701"/>
    <cellStyle name="Normal 17 5 2 2 2" xfId="10702"/>
    <cellStyle name="Normal 17 5 2 2 2 2" xfId="10703"/>
    <cellStyle name="Normal 17 5 2 2 2 3" xfId="10704"/>
    <cellStyle name="Normal 17 5 2 2 2 4" xfId="10705"/>
    <cellStyle name="Normal 17 5 2 2 3" xfId="10706"/>
    <cellStyle name="Normal 17 5 2 2 4" xfId="10707"/>
    <cellStyle name="Normal 17 5 2 2 5" xfId="10708"/>
    <cellStyle name="Normal 17 5 2 3" xfId="10709"/>
    <cellStyle name="Normal 17 5 2 4" xfId="10710"/>
    <cellStyle name="Normal 17 5 2 4 2" xfId="10711"/>
    <cellStyle name="Normal 17 5 2 4 3" xfId="10712"/>
    <cellStyle name="Normal 17 5 2 4 4" xfId="10713"/>
    <cellStyle name="Normal 17 5 2 5" xfId="10714"/>
    <cellStyle name="Normal 17 5 2 6" xfId="10715"/>
    <cellStyle name="Normal 17 5 2 7" xfId="10716"/>
    <cellStyle name="Normal 17 6" xfId="10717"/>
    <cellStyle name="Normal 17 6 2" xfId="10718"/>
    <cellStyle name="Normal 17 7" xfId="10719"/>
    <cellStyle name="Normal 17 7 2" xfId="10720"/>
    <cellStyle name="Normal 17 8" xfId="10721"/>
    <cellStyle name="Normal 17 8 2" xfId="10722"/>
    <cellStyle name="Normal 17 9" xfId="10723"/>
    <cellStyle name="Normal 17 9 2" xfId="10724"/>
    <cellStyle name="Normal 18" xfId="10725"/>
    <cellStyle name="Normal 18 10" xfId="10726"/>
    <cellStyle name="Normal 18 2" xfId="10727"/>
    <cellStyle name="Normal 18 2 2" xfId="10728"/>
    <cellStyle name="Normal 18 2 2 2" xfId="10729"/>
    <cellStyle name="Normal 18 2 2 2 2" xfId="10730"/>
    <cellStyle name="Normal 18 2 2 2 3" xfId="10731"/>
    <cellStyle name="Normal 18 2 2 2 4" xfId="10732"/>
    <cellStyle name="Normal 18 2 2 3" xfId="10733"/>
    <cellStyle name="Normal 18 2 2 4" xfId="10734"/>
    <cellStyle name="Normal 18 2 2 5" xfId="10735"/>
    <cellStyle name="Normal 18 2 3" xfId="10736"/>
    <cellStyle name="Normal 18 2 4" xfId="10737"/>
    <cellStyle name="Normal 18 2 4 2" xfId="10738"/>
    <cellStyle name="Normal 18 2 4 3" xfId="10739"/>
    <cellStyle name="Normal 18 2 4 4" xfId="10740"/>
    <cellStyle name="Normal 18 2 5" xfId="10741"/>
    <cellStyle name="Normal 18 2 6" xfId="10742"/>
    <cellStyle name="Normal 18 2 7" xfId="10743"/>
    <cellStyle name="Normal 18 3" xfId="10744"/>
    <cellStyle name="Normal 18 3 2" xfId="10745"/>
    <cellStyle name="Normal 18 3 2 2" xfId="10746"/>
    <cellStyle name="Normal 18 3 2 2 2" xfId="10747"/>
    <cellStyle name="Normal 18 3 2 2 3" xfId="10748"/>
    <cellStyle name="Normal 18 3 2 2 4" xfId="10749"/>
    <cellStyle name="Normal 18 3 2 3" xfId="10750"/>
    <cellStyle name="Normal 18 3 2 4" xfId="10751"/>
    <cellStyle name="Normal 18 3 2 5" xfId="10752"/>
    <cellStyle name="Normal 18 3 3" xfId="10753"/>
    <cellStyle name="Normal 18 3 4" xfId="10754"/>
    <cellStyle name="Normal 18 3 4 2" xfId="10755"/>
    <cellStyle name="Normal 18 3 4 3" xfId="10756"/>
    <cellStyle name="Normal 18 3 4 4" xfId="10757"/>
    <cellStyle name="Normal 18 3 5" xfId="10758"/>
    <cellStyle name="Normal 18 3 6" xfId="10759"/>
    <cellStyle name="Normal 18 3 7" xfId="10760"/>
    <cellStyle name="Normal 18 4" xfId="10761"/>
    <cellStyle name="Normal 18 4 2" xfId="10762"/>
    <cellStyle name="Normal 18 4 2 2" xfId="10763"/>
    <cellStyle name="Normal 18 4 2 2 2" xfId="10764"/>
    <cellStyle name="Normal 18 4 2 2 3" xfId="10765"/>
    <cellStyle name="Normal 18 4 2 2 4" xfId="10766"/>
    <cellStyle name="Normal 18 4 2 3" xfId="10767"/>
    <cellStyle name="Normal 18 4 2 4" xfId="10768"/>
    <cellStyle name="Normal 18 4 2 5" xfId="10769"/>
    <cellStyle name="Normal 18 4 3" xfId="10770"/>
    <cellStyle name="Normal 18 4 4" xfId="10771"/>
    <cellStyle name="Normal 18 4 4 2" xfId="10772"/>
    <cellStyle name="Normal 18 4 4 3" xfId="10773"/>
    <cellStyle name="Normal 18 4 4 4" xfId="10774"/>
    <cellStyle name="Normal 18 4 5" xfId="10775"/>
    <cellStyle name="Normal 18 4 6" xfId="10776"/>
    <cellStyle name="Normal 18 4 7" xfId="10777"/>
    <cellStyle name="Normal 18 5" xfId="10778"/>
    <cellStyle name="Normal 18 6" xfId="10779"/>
    <cellStyle name="Normal 18 7" xfId="10780"/>
    <cellStyle name="Normal 18 8" xfId="10781"/>
    <cellStyle name="Normal 18 8 2" xfId="10782"/>
    <cellStyle name="Normal 18 8 3" xfId="10783"/>
    <cellStyle name="Normal 18 8 4" xfId="10784"/>
    <cellStyle name="Normal 19" xfId="10785"/>
    <cellStyle name="Normal 19 10" xfId="10786"/>
    <cellStyle name="Normal 19 10 2" xfId="10787"/>
    <cellStyle name="Normal 19 11" xfId="10788"/>
    <cellStyle name="Normal 19 11 2" xfId="10789"/>
    <cellStyle name="Normal 19 12" xfId="10790"/>
    <cellStyle name="Normal 19 12 2" xfId="10791"/>
    <cellStyle name="Normal 19 13" xfId="10792"/>
    <cellStyle name="Normal 19 14" xfId="10793"/>
    <cellStyle name="Normal 19 14 2" xfId="10794"/>
    <cellStyle name="Normal 19 14 2 2" xfId="10795"/>
    <cellStyle name="Normal 19 14 2 2 2" xfId="10796"/>
    <cellStyle name="Normal 19 14 2 2 3" xfId="10797"/>
    <cellStyle name="Normal 19 14 2 2 4" xfId="10798"/>
    <cellStyle name="Normal 19 14 2 3" xfId="10799"/>
    <cellStyle name="Normal 19 14 2 4" xfId="10800"/>
    <cellStyle name="Normal 19 14 2 5" xfId="10801"/>
    <cellStyle name="Normal 19 14 3" xfId="10802"/>
    <cellStyle name="Normal 19 14 3 2" xfId="10803"/>
    <cellStyle name="Normal 19 14 3 3" xfId="10804"/>
    <cellStyle name="Normal 19 14 3 4" xfId="10805"/>
    <cellStyle name="Normal 19 14 4" xfId="10806"/>
    <cellStyle name="Normal 19 14 5" xfId="10807"/>
    <cellStyle name="Normal 19 14 6" xfId="10808"/>
    <cellStyle name="Normal 19 15" xfId="10809"/>
    <cellStyle name="Normal 19 15 2" xfId="10810"/>
    <cellStyle name="Normal 19 15 3" xfId="10811"/>
    <cellStyle name="Normal 19 15 4" xfId="10812"/>
    <cellStyle name="Normal 19 2" xfId="10813"/>
    <cellStyle name="Normal 19 2 2" xfId="10814"/>
    <cellStyle name="Normal 19 2 3" xfId="10815"/>
    <cellStyle name="Normal 19 2 3 2" xfId="10816"/>
    <cellStyle name="Normal 19 2 3 2 2" xfId="10817"/>
    <cellStyle name="Normal 19 2 3 2 2 2" xfId="10818"/>
    <cellStyle name="Normal 19 2 3 2 2 3" xfId="10819"/>
    <cellStyle name="Normal 19 2 3 2 2 4" xfId="10820"/>
    <cellStyle name="Normal 19 2 3 2 3" xfId="10821"/>
    <cellStyle name="Normal 19 2 3 2 4" xfId="10822"/>
    <cellStyle name="Normal 19 2 3 2 5" xfId="10823"/>
    <cellStyle name="Normal 19 2 3 3" xfId="10824"/>
    <cellStyle name="Normal 19 2 3 3 2" xfId="10825"/>
    <cellStyle name="Normal 19 2 3 3 3" xfId="10826"/>
    <cellStyle name="Normal 19 2 3 3 4" xfId="10827"/>
    <cellStyle name="Normal 19 2 3 4" xfId="10828"/>
    <cellStyle name="Normal 19 2 3 5" xfId="10829"/>
    <cellStyle name="Normal 19 2 3 6" xfId="10830"/>
    <cellStyle name="Normal 19 3" xfId="10831"/>
    <cellStyle name="Normal 19 3 2" xfId="10832"/>
    <cellStyle name="Normal 19 4" xfId="10833"/>
    <cellStyle name="Normal 19 4 2" xfId="10834"/>
    <cellStyle name="Normal 19 5" xfId="10835"/>
    <cellStyle name="Normal 19 5 2" xfId="10836"/>
    <cellStyle name="Normal 19 6" xfId="10837"/>
    <cellStyle name="Normal 19 6 2" xfId="10838"/>
    <cellStyle name="Normal 19 7" xfId="10839"/>
    <cellStyle name="Normal 19 7 2" xfId="10840"/>
    <cellStyle name="Normal 19 7 2 2" xfId="10841"/>
    <cellStyle name="Normal 19 7 2 2 2" xfId="10842"/>
    <cellStyle name="Normal 19 7 2 2 2 2" xfId="10843"/>
    <cellStyle name="Normal 19 7 2 2 2 3" xfId="10844"/>
    <cellStyle name="Normal 19 7 2 2 2 4" xfId="10845"/>
    <cellStyle name="Normal 19 7 2 2 3" xfId="10846"/>
    <cellStyle name="Normal 19 7 2 2 4" xfId="10847"/>
    <cellStyle name="Normal 19 7 2 2 5" xfId="10848"/>
    <cellStyle name="Normal 19 7 2 3" xfId="10849"/>
    <cellStyle name="Normal 19 7 2 4" xfId="10850"/>
    <cellStyle name="Normal 19 7 2 4 2" xfId="10851"/>
    <cellStyle name="Normal 19 7 2 4 3" xfId="10852"/>
    <cellStyle name="Normal 19 7 2 4 4" xfId="10853"/>
    <cellStyle name="Normal 19 7 2 5" xfId="10854"/>
    <cellStyle name="Normal 19 7 2 6" xfId="10855"/>
    <cellStyle name="Normal 19 7 2 7" xfId="10856"/>
    <cellStyle name="Normal 19 8" xfId="10857"/>
    <cellStyle name="Normal 19 8 2" xfId="10858"/>
    <cellStyle name="Normal 19 9" xfId="10859"/>
    <cellStyle name="Normal 19 9 2" xfId="10860"/>
    <cellStyle name="Normal 2" xfId="11"/>
    <cellStyle name="Normal 2 10" xfId="10861"/>
    <cellStyle name="Normal 2 10 10" xfId="10862"/>
    <cellStyle name="Normal 2 10 2" xfId="10863"/>
    <cellStyle name="Normal 2 10 2 2" xfId="4"/>
    <cellStyle name="Normal 2 10 2 3" xfId="10864"/>
    <cellStyle name="Normal 2 10 3" xfId="10865"/>
    <cellStyle name="Normal 2 10 3 2" xfId="10866"/>
    <cellStyle name="Normal 2 10 3 2 2" xfId="10867"/>
    <cellStyle name="Normal 2 10 3 2 2 2" xfId="10868"/>
    <cellStyle name="Normal 2 10 3 2 2 3" xfId="10869"/>
    <cellStyle name="Normal 2 10 3 2 2 4" xfId="10870"/>
    <cellStyle name="Normal 2 10 3 2 3" xfId="10871"/>
    <cellStyle name="Normal 2 10 3 2 4" xfId="10872"/>
    <cellStyle name="Normal 2 10 3 2 5" xfId="10873"/>
    <cellStyle name="Normal 2 10 3 3" xfId="10874"/>
    <cellStyle name="Normal 2 10 3 4" xfId="10875"/>
    <cellStyle name="Normal 2 10 3 4 2" xfId="10876"/>
    <cellStyle name="Normal 2 10 3 4 3" xfId="10877"/>
    <cellStyle name="Normal 2 10 3 4 4" xfId="10878"/>
    <cellStyle name="Normal 2 10 3 5" xfId="10879"/>
    <cellStyle name="Normal 2 10 3 6" xfId="10880"/>
    <cellStyle name="Normal 2 10 3 7" xfId="10881"/>
    <cellStyle name="Normal 2 10 4" xfId="10882"/>
    <cellStyle name="Normal 2 10 4 2" xfId="10883"/>
    <cellStyle name="Normal 2 10 4 2 2" xfId="10884"/>
    <cellStyle name="Normal 2 10 4 2 2 2" xfId="10885"/>
    <cellStyle name="Normal 2 10 4 2 2 3" xfId="10886"/>
    <cellStyle name="Normal 2 10 4 2 2 4" xfId="10887"/>
    <cellStyle name="Normal 2 10 4 2 3" xfId="10888"/>
    <cellStyle name="Normal 2 10 4 2 4" xfId="10889"/>
    <cellStyle name="Normal 2 10 4 2 5" xfId="10890"/>
    <cellStyle name="Normal 2 10 4 3" xfId="10891"/>
    <cellStyle name="Normal 2 10 4 3 2" xfId="10892"/>
    <cellStyle name="Normal 2 10 4 3 3" xfId="10893"/>
    <cellStyle name="Normal 2 10 4 3 4" xfId="10894"/>
    <cellStyle name="Normal 2 10 4 4" xfId="10895"/>
    <cellStyle name="Normal 2 10 4 5" xfId="10896"/>
    <cellStyle name="Normal 2 10 4 6" xfId="10897"/>
    <cellStyle name="Normal 2 11" xfId="10898"/>
    <cellStyle name="Normal 2 11 2" xfId="10899"/>
    <cellStyle name="Normal 2 11 2 2" xfId="10900"/>
    <cellStyle name="Normal 2 11 3" xfId="10901"/>
    <cellStyle name="Normal 2 12" xfId="10902"/>
    <cellStyle name="Normal 2 12 2" xfId="10903"/>
    <cellStyle name="Normal 2 12 2 2" xfId="10904"/>
    <cellStyle name="Normal 2 12 3" xfId="10905"/>
    <cellStyle name="Normal 2 13" xfId="10906"/>
    <cellStyle name="Normal 2 13 2" xfId="10907"/>
    <cellStyle name="Normal 2 13 2 2" xfId="10908"/>
    <cellStyle name="Normal 2 13 2 2 2" xfId="10909"/>
    <cellStyle name="Normal 2 13 2 2 2 2" xfId="10910"/>
    <cellStyle name="Normal 2 13 2 2 2 3" xfId="10911"/>
    <cellStyle name="Normal 2 13 2 2 2 4" xfId="10912"/>
    <cellStyle name="Normal 2 13 2 2 3" xfId="10913"/>
    <cellStyle name="Normal 2 13 2 2 4" xfId="10914"/>
    <cellStyle name="Normal 2 13 2 2 5" xfId="10915"/>
    <cellStyle name="Normal 2 13 2 3" xfId="10916"/>
    <cellStyle name="Normal 2 13 2 4" xfId="10917"/>
    <cellStyle name="Normal 2 13 2 4 2" xfId="10918"/>
    <cellStyle name="Normal 2 13 2 4 3" xfId="10919"/>
    <cellStyle name="Normal 2 13 2 4 4" xfId="10920"/>
    <cellStyle name="Normal 2 13 2 5" xfId="10921"/>
    <cellStyle name="Normal 2 13 2 6" xfId="10922"/>
    <cellStyle name="Normal 2 13 2 7" xfId="10923"/>
    <cellStyle name="Normal 2 14" xfId="10924"/>
    <cellStyle name="Normal 2 14 2" xfId="10925"/>
    <cellStyle name="Normal 2 15" xfId="10926"/>
    <cellStyle name="Normal 2 15 2" xfId="10927"/>
    <cellStyle name="Normal 2 16" xfId="10928"/>
    <cellStyle name="Normal 2 16 2" xfId="10929"/>
    <cellStyle name="Normal 2 17" xfId="10930"/>
    <cellStyle name="Normal 2 17 2" xfId="10931"/>
    <cellStyle name="Normal 2 18" xfId="10932"/>
    <cellStyle name="Normal 2 18 2" xfId="10933"/>
    <cellStyle name="Normal 2 19" xfId="10934"/>
    <cellStyle name="Normal 2 19 2" xfId="10935"/>
    <cellStyle name="Normal 2 2" xfId="5"/>
    <cellStyle name="Normal 2 2 10" xfId="10936"/>
    <cellStyle name="Normal 2 2 10 2" xfId="10937"/>
    <cellStyle name="Normal 2 2 10 2 2" xfId="10938"/>
    <cellStyle name="Normal 2 2 10 2 3" xfId="10939"/>
    <cellStyle name="Normal 2 2 10 2 3 2" xfId="10940"/>
    <cellStyle name="Normal 2 2 10 2 3 3" xfId="10941"/>
    <cellStyle name="Normal 2 2 10 2 3 4" xfId="10942"/>
    <cellStyle name="Normal 2 2 10 2 4" xfId="10943"/>
    <cellStyle name="Normal 2 2 10 2 5" xfId="10944"/>
    <cellStyle name="Normal 2 2 10 2 6" xfId="10945"/>
    <cellStyle name="Normal 2 2 10 3" xfId="10946"/>
    <cellStyle name="Normal 2 2 10 3 2" xfId="10947"/>
    <cellStyle name="Normal 2 2 10 3 3" xfId="10948"/>
    <cellStyle name="Normal 2 2 10 3 4" xfId="10949"/>
    <cellStyle name="Normal 2 2 10 4" xfId="10950"/>
    <cellStyle name="Normal 2 2 10 5" xfId="10951"/>
    <cellStyle name="Normal 2 2 10 6" xfId="10952"/>
    <cellStyle name="Normal 2 2 100" xfId="10953"/>
    <cellStyle name="Normal 2 2 101" xfId="10954"/>
    <cellStyle name="Normal 2 2 102" xfId="10955"/>
    <cellStyle name="Normal 2 2 103" xfId="10956"/>
    <cellStyle name="Normal 2 2 104" xfId="10957"/>
    <cellStyle name="Normal 2 2 105" xfId="10958"/>
    <cellStyle name="Normal 2 2 106" xfId="10959"/>
    <cellStyle name="Normal 2 2 107" xfId="10960"/>
    <cellStyle name="Normal 2 2 11" xfId="10961"/>
    <cellStyle name="Normal 2 2 11 2" xfId="10962"/>
    <cellStyle name="Normal 2 2 11 2 2" xfId="10963"/>
    <cellStyle name="Normal 2 2 11 2 3" xfId="10964"/>
    <cellStyle name="Normal 2 2 11 2 3 2" xfId="10965"/>
    <cellStyle name="Normal 2 2 11 2 3 3" xfId="10966"/>
    <cellStyle name="Normal 2 2 11 2 3 4" xfId="10967"/>
    <cellStyle name="Normal 2 2 11 2 4" xfId="10968"/>
    <cellStyle name="Normal 2 2 11 2 5" xfId="10969"/>
    <cellStyle name="Normal 2 2 11 2 6" xfId="10970"/>
    <cellStyle name="Normal 2 2 11 3" xfId="10971"/>
    <cellStyle name="Normal 2 2 11 3 2" xfId="10972"/>
    <cellStyle name="Normal 2 2 11 3 3" xfId="10973"/>
    <cellStyle name="Normal 2 2 11 3 4" xfId="10974"/>
    <cellStyle name="Normal 2 2 11 4" xfId="10975"/>
    <cellStyle name="Normal 2 2 11 5" xfId="10976"/>
    <cellStyle name="Normal 2 2 11 6" xfId="10977"/>
    <cellStyle name="Normal 2 2 12" xfId="10978"/>
    <cellStyle name="Normal 2 2 12 2" xfId="10979"/>
    <cellStyle name="Normal 2 2 13" xfId="10980"/>
    <cellStyle name="Normal 2 2 13 2" xfId="10981"/>
    <cellStyle name="Normal 2 2 13 2 2" xfId="10982"/>
    <cellStyle name="Normal 2 2 13 2 3" xfId="10983"/>
    <cellStyle name="Normal 2 2 13 2 3 2" xfId="10984"/>
    <cellStyle name="Normal 2 2 13 2 3 3" xfId="10985"/>
    <cellStyle name="Normal 2 2 13 2 3 4" xfId="10986"/>
    <cellStyle name="Normal 2 2 13 2 4" xfId="10987"/>
    <cellStyle name="Normal 2 2 13 2 5" xfId="10988"/>
    <cellStyle name="Normal 2 2 13 2 6" xfId="10989"/>
    <cellStyle name="Normal 2 2 13 3" xfId="10990"/>
    <cellStyle name="Normal 2 2 13 3 2" xfId="10991"/>
    <cellStyle name="Normal 2 2 13 3 3" xfId="10992"/>
    <cellStyle name="Normal 2 2 13 3 4" xfId="10993"/>
    <cellStyle name="Normal 2 2 13 4" xfId="10994"/>
    <cellStyle name="Normal 2 2 13 5" xfId="10995"/>
    <cellStyle name="Normal 2 2 13 6" xfId="10996"/>
    <cellStyle name="Normal 2 2 14" xfId="10997"/>
    <cellStyle name="Normal 2 2 14 2" xfId="10998"/>
    <cellStyle name="Normal 2 2 14 2 2" xfId="10999"/>
    <cellStyle name="Normal 2 2 14 2 3" xfId="11000"/>
    <cellStyle name="Normal 2 2 14 2 3 2" xfId="11001"/>
    <cellStyle name="Normal 2 2 14 2 3 3" xfId="11002"/>
    <cellStyle name="Normal 2 2 14 2 3 4" xfId="11003"/>
    <cellStyle name="Normal 2 2 14 2 4" xfId="11004"/>
    <cellStyle name="Normal 2 2 14 2 5" xfId="11005"/>
    <cellStyle name="Normal 2 2 14 2 6" xfId="11006"/>
    <cellStyle name="Normal 2 2 14 3" xfId="11007"/>
    <cellStyle name="Normal 2 2 14 3 2" xfId="11008"/>
    <cellStyle name="Normal 2 2 14 3 3" xfId="11009"/>
    <cellStyle name="Normal 2 2 14 3 4" xfId="11010"/>
    <cellStyle name="Normal 2 2 14 4" xfId="11011"/>
    <cellStyle name="Normal 2 2 14 5" xfId="11012"/>
    <cellStyle name="Normal 2 2 14 6" xfId="11013"/>
    <cellStyle name="Normal 2 2 15" xfId="11014"/>
    <cellStyle name="Normal 2 2 15 2" xfId="11015"/>
    <cellStyle name="Normal 2 2 15 2 2" xfId="11016"/>
    <cellStyle name="Normal 2 2 15 2 3" xfId="11017"/>
    <cellStyle name="Normal 2 2 15 2 3 2" xfId="11018"/>
    <cellStyle name="Normal 2 2 15 2 3 3" xfId="11019"/>
    <cellStyle name="Normal 2 2 15 2 3 4" xfId="11020"/>
    <cellStyle name="Normal 2 2 15 2 4" xfId="11021"/>
    <cellStyle name="Normal 2 2 15 2 5" xfId="11022"/>
    <cellStyle name="Normal 2 2 15 2 6" xfId="11023"/>
    <cellStyle name="Normal 2 2 15 3" xfId="11024"/>
    <cellStyle name="Normal 2 2 15 3 2" xfId="11025"/>
    <cellStyle name="Normal 2 2 15 3 3" xfId="11026"/>
    <cellStyle name="Normal 2 2 15 3 4" xfId="11027"/>
    <cellStyle name="Normal 2 2 15 4" xfId="11028"/>
    <cellStyle name="Normal 2 2 15 5" xfId="11029"/>
    <cellStyle name="Normal 2 2 15 6" xfId="11030"/>
    <cellStyle name="Normal 2 2 16" xfId="11031"/>
    <cellStyle name="Normal 2 2 16 2" xfId="11032"/>
    <cellStyle name="Normal 2 2 17" xfId="11033"/>
    <cellStyle name="Normal 2 2 17 2" xfId="11034"/>
    <cellStyle name="Normal 2 2 17 2 2" xfId="11035"/>
    <cellStyle name="Normal 2 2 17 2 3" xfId="11036"/>
    <cellStyle name="Normal 2 2 17 2 3 2" xfId="11037"/>
    <cellStyle name="Normal 2 2 17 2 3 3" xfId="11038"/>
    <cellStyle name="Normal 2 2 17 2 3 4" xfId="11039"/>
    <cellStyle name="Normal 2 2 17 2 4" xfId="11040"/>
    <cellStyle name="Normal 2 2 17 2 5" xfId="11041"/>
    <cellStyle name="Normal 2 2 17 2 6" xfId="11042"/>
    <cellStyle name="Normal 2 2 17 3" xfId="11043"/>
    <cellStyle name="Normal 2 2 17 3 2" xfId="11044"/>
    <cellStyle name="Normal 2 2 17 3 3" xfId="11045"/>
    <cellStyle name="Normal 2 2 17 3 4" xfId="11046"/>
    <cellStyle name="Normal 2 2 17 4" xfId="11047"/>
    <cellStyle name="Normal 2 2 17 5" xfId="11048"/>
    <cellStyle name="Normal 2 2 17 6" xfId="11049"/>
    <cellStyle name="Normal 2 2 18" xfId="11050"/>
    <cellStyle name="Normal 2 2 18 2" xfId="11051"/>
    <cellStyle name="Normal 2 2 18 2 2" xfId="11052"/>
    <cellStyle name="Normal 2 2 18 2 3" xfId="11053"/>
    <cellStyle name="Normal 2 2 18 2 3 2" xfId="11054"/>
    <cellStyle name="Normal 2 2 18 2 3 3" xfId="11055"/>
    <cellStyle name="Normal 2 2 18 2 3 4" xfId="11056"/>
    <cellStyle name="Normal 2 2 18 2 4" xfId="11057"/>
    <cellStyle name="Normal 2 2 18 2 5" xfId="11058"/>
    <cellStyle name="Normal 2 2 18 2 6" xfId="11059"/>
    <cellStyle name="Normal 2 2 18 3" xfId="11060"/>
    <cellStyle name="Normal 2 2 18 3 2" xfId="11061"/>
    <cellStyle name="Normal 2 2 18 3 3" xfId="11062"/>
    <cellStyle name="Normal 2 2 18 3 4" xfId="11063"/>
    <cellStyle name="Normal 2 2 18 4" xfId="11064"/>
    <cellStyle name="Normal 2 2 18 5" xfId="11065"/>
    <cellStyle name="Normal 2 2 18 6" xfId="11066"/>
    <cellStyle name="Normal 2 2 19" xfId="11067"/>
    <cellStyle name="Normal 2 2 19 2" xfId="11068"/>
    <cellStyle name="Normal 2 2 19 2 2" xfId="11069"/>
    <cellStyle name="Normal 2 2 19 2 3" xfId="11070"/>
    <cellStyle name="Normal 2 2 19 2 3 2" xfId="11071"/>
    <cellStyle name="Normal 2 2 19 2 3 3" xfId="11072"/>
    <cellStyle name="Normal 2 2 19 2 3 4" xfId="11073"/>
    <cellStyle name="Normal 2 2 19 2 4" xfId="11074"/>
    <cellStyle name="Normal 2 2 19 2 5" xfId="11075"/>
    <cellStyle name="Normal 2 2 19 2 6" xfId="11076"/>
    <cellStyle name="Normal 2 2 19 3" xfId="11077"/>
    <cellStyle name="Normal 2 2 19 3 2" xfId="11078"/>
    <cellStyle name="Normal 2 2 19 3 3" xfId="11079"/>
    <cellStyle name="Normal 2 2 19 3 4" xfId="11080"/>
    <cellStyle name="Normal 2 2 19 4" xfId="11081"/>
    <cellStyle name="Normal 2 2 19 5" xfId="11082"/>
    <cellStyle name="Normal 2 2 19 6" xfId="11083"/>
    <cellStyle name="Normal 2 2 2" xfId="11084"/>
    <cellStyle name="Normal 2 2 2 10" xfId="11085"/>
    <cellStyle name="Normal 2 2 2 11" xfId="11086"/>
    <cellStyle name="Normal 2 2 2 12" xfId="11087"/>
    <cellStyle name="Normal 2 2 2 13" xfId="11088"/>
    <cellStyle name="Normal 2 2 2 14" xfId="11089"/>
    <cellStyle name="Normal 2 2 2 15" xfId="11090"/>
    <cellStyle name="Normal 2 2 2 16" xfId="11091"/>
    <cellStyle name="Normal 2 2 2 17" xfId="11092"/>
    <cellStyle name="Normal 2 2 2 18" xfId="11093"/>
    <cellStyle name="Normal 2 2 2 18 2" xfId="11094"/>
    <cellStyle name="Normal 2 2 2 18 2 2" xfId="11095"/>
    <cellStyle name="Normal 2 2 2 18 2 2 2" xfId="11096"/>
    <cellStyle name="Normal 2 2 2 18 2 2 3" xfId="11097"/>
    <cellStyle name="Normal 2 2 2 18 2 2 4" xfId="11098"/>
    <cellStyle name="Normal 2 2 2 18 2 3" xfId="11099"/>
    <cellStyle name="Normal 2 2 2 18 2 4" xfId="11100"/>
    <cellStyle name="Normal 2 2 2 18 2 5" xfId="11101"/>
    <cellStyle name="Normal 2 2 2 18 3" xfId="11102"/>
    <cellStyle name="Normal 2 2 2 18 4" xfId="11103"/>
    <cellStyle name="Normal 2 2 2 18 4 2" xfId="11104"/>
    <cellStyle name="Normal 2 2 2 18 4 3" xfId="11105"/>
    <cellStyle name="Normal 2 2 2 18 4 4" xfId="11106"/>
    <cellStyle name="Normal 2 2 2 18 5" xfId="11107"/>
    <cellStyle name="Normal 2 2 2 18 6" xfId="11108"/>
    <cellStyle name="Normal 2 2 2 18 7" xfId="11109"/>
    <cellStyle name="Normal 2 2 2 19" xfId="11110"/>
    <cellStyle name="Normal 2 2 2 19 2" xfId="11111"/>
    <cellStyle name="Normal 2 2 2 2" xfId="11112"/>
    <cellStyle name="Normal 2 2 2 2 2" xfId="11113"/>
    <cellStyle name="Normal 2 2 2 2 3" xfId="11114"/>
    <cellStyle name="Normal 2 2 2 2 3 2" xfId="11115"/>
    <cellStyle name="Normal 2 2 2 2 3 2 2" xfId="11116"/>
    <cellStyle name="Normal 2 2 2 2 3 2 2 2" xfId="11117"/>
    <cellStyle name="Normal 2 2 2 2 3 2 2 3" xfId="11118"/>
    <cellStyle name="Normal 2 2 2 2 3 2 2 4" xfId="11119"/>
    <cellStyle name="Normal 2 2 2 2 3 2 3" xfId="11120"/>
    <cellStyle name="Normal 2 2 2 2 3 2 4" xfId="11121"/>
    <cellStyle name="Normal 2 2 2 2 3 2 5" xfId="11122"/>
    <cellStyle name="Normal 2 2 2 2 3 3" xfId="11123"/>
    <cellStyle name="Normal 2 2 2 2 3 3 2" xfId="11124"/>
    <cellStyle name="Normal 2 2 2 2 3 3 3" xfId="11125"/>
    <cellStyle name="Normal 2 2 2 2 3 3 4" xfId="11126"/>
    <cellStyle name="Normal 2 2 2 2 3 4" xfId="11127"/>
    <cellStyle name="Normal 2 2 2 2 3 5" xfId="11128"/>
    <cellStyle name="Normal 2 2 2 2 3 6" xfId="11129"/>
    <cellStyle name="Normal 2 2 2 2 4" xfId="11130"/>
    <cellStyle name="Normal 2 2 2 2 4 2" xfId="11131"/>
    <cellStyle name="Normal 2 2 2 2 4 2 2" xfId="11132"/>
    <cellStyle name="Normal 2 2 2 2 4 2 3" xfId="11133"/>
    <cellStyle name="Normal 2 2 2 2 4 2 4" xfId="11134"/>
    <cellStyle name="Normal 2 2 2 2 5" xfId="11135"/>
    <cellStyle name="Normal 2 2 2 2 5 2" xfId="11136"/>
    <cellStyle name="Normal 2 2 2 2 5 2 2" xfId="11137"/>
    <cellStyle name="Normal 2 2 2 2 5 2 2 2" xfId="11138"/>
    <cellStyle name="Normal 2 2 2 2 5 2 2 3" xfId="11139"/>
    <cellStyle name="Normal 2 2 2 2 5 2 2 4" xfId="11140"/>
    <cellStyle name="Normal 2 2 2 2 5 2 3" xfId="11141"/>
    <cellStyle name="Normal 2 2 2 2 5 2 4" xfId="11142"/>
    <cellStyle name="Normal 2 2 2 2 5 2 5" xfId="11143"/>
    <cellStyle name="Normal 2 2 2 2 5 3" xfId="11144"/>
    <cellStyle name="Normal 2 2 2 2 5 3 2" xfId="11145"/>
    <cellStyle name="Normal 2 2 2 2 5 3 3" xfId="11146"/>
    <cellStyle name="Normal 2 2 2 2 5 3 4" xfId="11147"/>
    <cellStyle name="Normal 2 2 2 2 5 4" xfId="11148"/>
    <cellStyle name="Normal 2 2 2 2 5 5" xfId="11149"/>
    <cellStyle name="Normal 2 2 2 2 5 6" xfId="11150"/>
    <cellStyle name="Normal 2 2 2 2 6" xfId="11151"/>
    <cellStyle name="Normal 2 2 2 2 6 2" xfId="11152"/>
    <cellStyle name="Normal 2 2 2 2 6 2 2" xfId="11153"/>
    <cellStyle name="Normal 2 2 2 2 6 2 3" xfId="11154"/>
    <cellStyle name="Normal 2 2 2 2 6 2 4" xfId="11155"/>
    <cellStyle name="Normal 2 2 2 2 7" xfId="11156"/>
    <cellStyle name="Normal 2 2 2 20" xfId="11157"/>
    <cellStyle name="Normal 2 2 2 20 2" xfId="11158"/>
    <cellStyle name="Normal 2 2 2 20 2 2" xfId="11159"/>
    <cellStyle name="Normal 2 2 2 20 2 2 2" xfId="11160"/>
    <cellStyle name="Normal 2 2 2 20 2 2 3" xfId="11161"/>
    <cellStyle name="Normal 2 2 2 20 2 2 4" xfId="11162"/>
    <cellStyle name="Normal 2 2 2 20 2 3" xfId="11163"/>
    <cellStyle name="Normal 2 2 2 20 2 4" xfId="11164"/>
    <cellStyle name="Normal 2 2 2 20 2 5" xfId="11165"/>
    <cellStyle name="Normal 2 2 2 20 3" xfId="11166"/>
    <cellStyle name="Normal 2 2 2 20 4" xfId="11167"/>
    <cellStyle name="Normal 2 2 2 20 4 2" xfId="11168"/>
    <cellStyle name="Normal 2 2 2 20 4 3" xfId="11169"/>
    <cellStyle name="Normal 2 2 2 20 4 4" xfId="11170"/>
    <cellStyle name="Normal 2 2 2 20 5" xfId="11171"/>
    <cellStyle name="Normal 2 2 2 20 6" xfId="11172"/>
    <cellStyle name="Normal 2 2 2 20 7" xfId="11173"/>
    <cellStyle name="Normal 2 2 2 21" xfId="11174"/>
    <cellStyle name="Normal 2 2 2 21 2" xfId="11175"/>
    <cellStyle name="Normal 2 2 2 21 2 2" xfId="11176"/>
    <cellStyle name="Normal 2 2 2 21 2 2 2" xfId="11177"/>
    <cellStyle name="Normal 2 2 2 21 2 2 3" xfId="11178"/>
    <cellStyle name="Normal 2 2 2 21 2 2 4" xfId="11179"/>
    <cellStyle name="Normal 2 2 2 21 2 3" xfId="11180"/>
    <cellStyle name="Normal 2 2 2 21 2 4" xfId="11181"/>
    <cellStyle name="Normal 2 2 2 21 2 5" xfId="11182"/>
    <cellStyle name="Normal 2 2 2 21 3" xfId="11183"/>
    <cellStyle name="Normal 2 2 2 21 4" xfId="11184"/>
    <cellStyle name="Normal 2 2 2 21 4 2" xfId="11185"/>
    <cellStyle name="Normal 2 2 2 21 4 3" xfId="11186"/>
    <cellStyle name="Normal 2 2 2 21 4 4" xfId="11187"/>
    <cellStyle name="Normal 2 2 2 21 5" xfId="11188"/>
    <cellStyle name="Normal 2 2 2 21 6" xfId="11189"/>
    <cellStyle name="Normal 2 2 2 21 7" xfId="11190"/>
    <cellStyle name="Normal 2 2 2 22" xfId="11191"/>
    <cellStyle name="Normal 2 2 2 22 2" xfId="11192"/>
    <cellStyle name="Normal 2 2 2 22 3" xfId="11193"/>
    <cellStyle name="Normal 2 2 2 22 4" xfId="11194"/>
    <cellStyle name="Normal 2 2 2 3" xfId="11195"/>
    <cellStyle name="Normal 2 2 2 3 2" xfId="11196"/>
    <cellStyle name="Normal 2 2 2 3 3" xfId="11197"/>
    <cellStyle name="Normal 2 2 2 3 4" xfId="11198"/>
    <cellStyle name="Normal 2 2 2 4" xfId="11199"/>
    <cellStyle name="Normal 2 2 2 4 2" xfId="11200"/>
    <cellStyle name="Normal 2 2 2 5" xfId="11201"/>
    <cellStyle name="Normal 2 2 2 5 2" xfId="11202"/>
    <cellStyle name="Normal 2 2 2 6" xfId="11203"/>
    <cellStyle name="Normal 2 2 2 6 10" xfId="11204"/>
    <cellStyle name="Normal 2 2 2 6 10 2" xfId="11205"/>
    <cellStyle name="Normal 2 2 2 6 10 3" xfId="11206"/>
    <cellStyle name="Normal 2 2 2 6 10 4" xfId="11207"/>
    <cellStyle name="Normal 2 2 2 6 11" xfId="11208"/>
    <cellStyle name="Normal 2 2 2 6 12" xfId="11209"/>
    <cellStyle name="Normal 2 2 2 6 13" xfId="11210"/>
    <cellStyle name="Normal 2 2 2 6 2" xfId="11211"/>
    <cellStyle name="Normal 2 2 2 6 2 2" xfId="11212"/>
    <cellStyle name="Normal 2 2 2 6 2 2 2" xfId="11213"/>
    <cellStyle name="Normal 2 2 2 6 2 2 3" xfId="11214"/>
    <cellStyle name="Normal 2 2 2 6 2 2 3 2" xfId="11215"/>
    <cellStyle name="Normal 2 2 2 6 2 2 3 2 2" xfId="11216"/>
    <cellStyle name="Normal 2 2 2 6 2 2 3 2 3" xfId="11217"/>
    <cellStyle name="Normal 2 2 2 6 2 2 3 2 4" xfId="11218"/>
    <cellStyle name="Normal 2 2 2 6 2 2 3 3" xfId="11219"/>
    <cellStyle name="Normal 2 2 2 6 2 2 3 4" xfId="11220"/>
    <cellStyle name="Normal 2 2 2 6 2 2 3 5" xfId="11221"/>
    <cellStyle name="Normal 2 2 2 6 2 2 4" xfId="11222"/>
    <cellStyle name="Normal 2 2 2 6 2 2 4 2" xfId="11223"/>
    <cellStyle name="Normal 2 2 2 6 2 2 4 3" xfId="11224"/>
    <cellStyle name="Normal 2 2 2 6 2 2 4 4" xfId="11225"/>
    <cellStyle name="Normal 2 2 2 6 2 2 5" xfId="11226"/>
    <cellStyle name="Normal 2 2 2 6 2 2 6" xfId="11227"/>
    <cellStyle name="Normal 2 2 2 6 2 2 7" xfId="11228"/>
    <cellStyle name="Normal 2 2 2 6 2 3" xfId="11229"/>
    <cellStyle name="Normal 2 2 2 6 2 4" xfId="11230"/>
    <cellStyle name="Normal 2 2 2 6 2 5" xfId="11231"/>
    <cellStyle name="Normal 2 2 2 6 2 6" xfId="11232"/>
    <cellStyle name="Normal 2 2 2 6 2 7" xfId="11233"/>
    <cellStyle name="Normal 2 2 2 6 2 8" xfId="11234"/>
    <cellStyle name="Normal 2 2 2 6 3" xfId="11235"/>
    <cellStyle name="Normal 2 2 2 6 3 2" xfId="11236"/>
    <cellStyle name="Normal 2 2 2 6 3 2 2" xfId="11237"/>
    <cellStyle name="Normal 2 2 2 6 3 2 2 2" xfId="11238"/>
    <cellStyle name="Normal 2 2 2 6 3 2 2 2 2" xfId="11239"/>
    <cellStyle name="Normal 2 2 2 6 3 2 2 2 3" xfId="11240"/>
    <cellStyle name="Normal 2 2 2 6 3 2 2 2 4" xfId="11241"/>
    <cellStyle name="Normal 2 2 2 6 3 2 2 3" xfId="11242"/>
    <cellStyle name="Normal 2 2 2 6 3 2 2 4" xfId="11243"/>
    <cellStyle name="Normal 2 2 2 6 3 2 2 5" xfId="11244"/>
    <cellStyle name="Normal 2 2 2 6 3 2 3" xfId="11245"/>
    <cellStyle name="Normal 2 2 2 6 3 2 3 2" xfId="11246"/>
    <cellStyle name="Normal 2 2 2 6 3 2 3 3" xfId="11247"/>
    <cellStyle name="Normal 2 2 2 6 3 2 3 4" xfId="11248"/>
    <cellStyle name="Normal 2 2 2 6 3 2 4" xfId="11249"/>
    <cellStyle name="Normal 2 2 2 6 3 2 5" xfId="11250"/>
    <cellStyle name="Normal 2 2 2 6 3 2 6" xfId="11251"/>
    <cellStyle name="Normal 2 2 2 6 4" xfId="11252"/>
    <cellStyle name="Normal 2 2 2 6 4 2" xfId="11253"/>
    <cellStyle name="Normal 2 2 2 6 4 2 2" xfId="11254"/>
    <cellStyle name="Normal 2 2 2 6 4 2 2 2" xfId="11255"/>
    <cellStyle name="Normal 2 2 2 6 4 2 2 3" xfId="11256"/>
    <cellStyle name="Normal 2 2 2 6 4 2 2 4" xfId="11257"/>
    <cellStyle name="Normal 2 2 2 6 4 2 3" xfId="11258"/>
    <cellStyle name="Normal 2 2 2 6 4 2 4" xfId="11259"/>
    <cellStyle name="Normal 2 2 2 6 4 2 5" xfId="11260"/>
    <cellStyle name="Normal 2 2 2 6 4 3" xfId="11261"/>
    <cellStyle name="Normal 2 2 2 6 4 3 2" xfId="11262"/>
    <cellStyle name="Normal 2 2 2 6 4 3 3" xfId="11263"/>
    <cellStyle name="Normal 2 2 2 6 4 3 4" xfId="11264"/>
    <cellStyle name="Normal 2 2 2 6 4 4" xfId="11265"/>
    <cellStyle name="Normal 2 2 2 6 4 5" xfId="11266"/>
    <cellStyle name="Normal 2 2 2 6 4 6" xfId="11267"/>
    <cellStyle name="Normal 2 2 2 6 5" xfId="11268"/>
    <cellStyle name="Normal 2 2 2 6 5 2" xfId="11269"/>
    <cellStyle name="Normal 2 2 2 6 5 2 2" xfId="11270"/>
    <cellStyle name="Normal 2 2 2 6 5 2 2 2" xfId="11271"/>
    <cellStyle name="Normal 2 2 2 6 5 2 2 3" xfId="11272"/>
    <cellStyle name="Normal 2 2 2 6 5 2 2 4" xfId="11273"/>
    <cellStyle name="Normal 2 2 2 6 5 2 3" xfId="11274"/>
    <cellStyle name="Normal 2 2 2 6 5 2 4" xfId="11275"/>
    <cellStyle name="Normal 2 2 2 6 5 2 5" xfId="11276"/>
    <cellStyle name="Normal 2 2 2 6 5 3" xfId="11277"/>
    <cellStyle name="Normal 2 2 2 6 5 3 2" xfId="11278"/>
    <cellStyle name="Normal 2 2 2 6 5 3 3" xfId="11279"/>
    <cellStyle name="Normal 2 2 2 6 5 3 4" xfId="11280"/>
    <cellStyle name="Normal 2 2 2 6 5 4" xfId="11281"/>
    <cellStyle name="Normal 2 2 2 6 5 5" xfId="11282"/>
    <cellStyle name="Normal 2 2 2 6 5 6" xfId="11283"/>
    <cellStyle name="Normal 2 2 2 6 6" xfId="11284"/>
    <cellStyle name="Normal 2 2 2 6 6 2" xfId="11285"/>
    <cellStyle name="Normal 2 2 2 6 6 2 2" xfId="11286"/>
    <cellStyle name="Normal 2 2 2 6 6 2 2 2" xfId="11287"/>
    <cellStyle name="Normal 2 2 2 6 6 2 2 3" xfId="11288"/>
    <cellStyle name="Normal 2 2 2 6 6 2 2 4" xfId="11289"/>
    <cellStyle name="Normal 2 2 2 6 6 2 3" xfId="11290"/>
    <cellStyle name="Normal 2 2 2 6 6 2 4" xfId="11291"/>
    <cellStyle name="Normal 2 2 2 6 6 2 5" xfId="11292"/>
    <cellStyle name="Normal 2 2 2 6 6 3" xfId="11293"/>
    <cellStyle name="Normal 2 2 2 6 6 3 2" xfId="11294"/>
    <cellStyle name="Normal 2 2 2 6 6 3 3" xfId="11295"/>
    <cellStyle name="Normal 2 2 2 6 6 3 4" xfId="11296"/>
    <cellStyle name="Normal 2 2 2 6 6 4" xfId="11297"/>
    <cellStyle name="Normal 2 2 2 6 6 5" xfId="11298"/>
    <cellStyle name="Normal 2 2 2 6 6 6" xfId="11299"/>
    <cellStyle name="Normal 2 2 2 6 7" xfId="11300"/>
    <cellStyle name="Normal 2 2 2 6 7 2" xfId="11301"/>
    <cellStyle name="Normal 2 2 2 6 7 2 2" xfId="11302"/>
    <cellStyle name="Normal 2 2 2 6 7 2 2 2" xfId="11303"/>
    <cellStyle name="Normal 2 2 2 6 7 2 2 3" xfId="11304"/>
    <cellStyle name="Normal 2 2 2 6 7 2 2 4" xfId="11305"/>
    <cellStyle name="Normal 2 2 2 6 7 2 3" xfId="11306"/>
    <cellStyle name="Normal 2 2 2 6 7 2 4" xfId="11307"/>
    <cellStyle name="Normal 2 2 2 6 7 2 5" xfId="11308"/>
    <cellStyle name="Normal 2 2 2 6 7 3" xfId="11309"/>
    <cellStyle name="Normal 2 2 2 6 7 3 2" xfId="11310"/>
    <cellStyle name="Normal 2 2 2 6 7 3 3" xfId="11311"/>
    <cellStyle name="Normal 2 2 2 6 7 3 4" xfId="11312"/>
    <cellStyle name="Normal 2 2 2 6 7 4" xfId="11313"/>
    <cellStyle name="Normal 2 2 2 6 7 5" xfId="11314"/>
    <cellStyle name="Normal 2 2 2 6 7 6" xfId="11315"/>
    <cellStyle name="Normal 2 2 2 6 8" xfId="11316"/>
    <cellStyle name="Normal 2 2 2 6 8 2" xfId="11317"/>
    <cellStyle name="Normal 2 2 2 6 8 2 2" xfId="11318"/>
    <cellStyle name="Normal 2 2 2 6 8 2 2 2" xfId="11319"/>
    <cellStyle name="Normal 2 2 2 6 8 2 2 3" xfId="11320"/>
    <cellStyle name="Normal 2 2 2 6 8 2 2 4" xfId="11321"/>
    <cellStyle name="Normal 2 2 2 6 8 2 3" xfId="11322"/>
    <cellStyle name="Normal 2 2 2 6 8 2 4" xfId="11323"/>
    <cellStyle name="Normal 2 2 2 6 8 2 5" xfId="11324"/>
    <cellStyle name="Normal 2 2 2 6 8 3" xfId="11325"/>
    <cellStyle name="Normal 2 2 2 6 8 3 2" xfId="11326"/>
    <cellStyle name="Normal 2 2 2 6 8 3 3" xfId="11327"/>
    <cellStyle name="Normal 2 2 2 6 8 3 4" xfId="11328"/>
    <cellStyle name="Normal 2 2 2 6 8 4" xfId="11329"/>
    <cellStyle name="Normal 2 2 2 6 8 5" xfId="11330"/>
    <cellStyle name="Normal 2 2 2 6 8 6" xfId="11331"/>
    <cellStyle name="Normal 2 2 2 6 9" xfId="11332"/>
    <cellStyle name="Normal 2 2 2 6 9 2" xfId="11333"/>
    <cellStyle name="Normal 2 2 2 6 9 2 2" xfId="11334"/>
    <cellStyle name="Normal 2 2 2 6 9 2 3" xfId="11335"/>
    <cellStyle name="Normal 2 2 2 6 9 2 4" xfId="11336"/>
    <cellStyle name="Normal 2 2 2 6 9 3" xfId="11337"/>
    <cellStyle name="Normal 2 2 2 6 9 4" xfId="11338"/>
    <cellStyle name="Normal 2 2 2 6 9 5" xfId="11339"/>
    <cellStyle name="Normal 2 2 2 7" xfId="11340"/>
    <cellStyle name="Normal 2 2 2 8" xfId="11341"/>
    <cellStyle name="Normal 2 2 2 9" xfId="11342"/>
    <cellStyle name="Normal 2 2 2 9 2" xfId="11343"/>
    <cellStyle name="Normal 2 2 2 9 2 2" xfId="11344"/>
    <cellStyle name="Normal 2 2 2 9 2 2 2" xfId="11345"/>
    <cellStyle name="Normal 2 2 2 9 2 2 3" xfId="11346"/>
    <cellStyle name="Normal 2 2 2 9 2 2 4" xfId="11347"/>
    <cellStyle name="Normal 2 2 2 9 2 3" xfId="11348"/>
    <cellStyle name="Normal 2 2 2 9 2 4" xfId="11349"/>
    <cellStyle name="Normal 2 2 2 9 2 5" xfId="11350"/>
    <cellStyle name="Normal 2 2 2 9 3" xfId="11351"/>
    <cellStyle name="Normal 2 2 2 9 3 2" xfId="11352"/>
    <cellStyle name="Normal 2 2 2 9 3 3" xfId="11353"/>
    <cellStyle name="Normal 2 2 2 9 3 4" xfId="11354"/>
    <cellStyle name="Normal 2 2 2 9 4" xfId="11355"/>
    <cellStyle name="Normal 2 2 2 9 5" xfId="11356"/>
    <cellStyle name="Normal 2 2 2 9 6" xfId="11357"/>
    <cellStyle name="Normal 2 2 2_Guarantees" xfId="11358"/>
    <cellStyle name="Normal 2 2 20" xfId="11359"/>
    <cellStyle name="Normal 2 2 20 2" xfId="11360"/>
    <cellStyle name="Normal 2 2 20 2 2" xfId="11361"/>
    <cellStyle name="Normal 2 2 20 2 3" xfId="11362"/>
    <cellStyle name="Normal 2 2 20 2 3 2" xfId="11363"/>
    <cellStyle name="Normal 2 2 20 2 3 3" xfId="11364"/>
    <cellStyle name="Normal 2 2 20 2 3 4" xfId="11365"/>
    <cellStyle name="Normal 2 2 20 2 4" xfId="11366"/>
    <cellStyle name="Normal 2 2 20 2 5" xfId="11367"/>
    <cellStyle name="Normal 2 2 20 2 6" xfId="11368"/>
    <cellStyle name="Normal 2 2 20 3" xfId="11369"/>
    <cellStyle name="Normal 2 2 20 3 2" xfId="11370"/>
    <cellStyle name="Normal 2 2 20 3 3" xfId="11371"/>
    <cellStyle name="Normal 2 2 20 3 4" xfId="11372"/>
    <cellStyle name="Normal 2 2 20 4" xfId="11373"/>
    <cellStyle name="Normal 2 2 20 5" xfId="11374"/>
    <cellStyle name="Normal 2 2 20 6" xfId="11375"/>
    <cellStyle name="Normal 2 2 21" xfId="11376"/>
    <cellStyle name="Normal 2 2 21 2" xfId="11377"/>
    <cellStyle name="Normal 2 2 21 3" xfId="11378"/>
    <cellStyle name="Normal 2 2 21 3 2" xfId="11379"/>
    <cellStyle name="Normal 2 2 21 3 3" xfId="11380"/>
    <cellStyle name="Normal 2 2 21 3 4" xfId="11381"/>
    <cellStyle name="Normal 2 2 22" xfId="11382"/>
    <cellStyle name="Normal 2 2 22 2" xfId="11383"/>
    <cellStyle name="Normal 2 2 22 2 2" xfId="11384"/>
    <cellStyle name="Normal 2 2 22 2 3" xfId="11385"/>
    <cellStyle name="Normal 2 2 22 2 3 2" xfId="11386"/>
    <cellStyle name="Normal 2 2 22 2 3 3" xfId="11387"/>
    <cellStyle name="Normal 2 2 22 2 3 4" xfId="11388"/>
    <cellStyle name="Normal 2 2 22 2 4" xfId="11389"/>
    <cellStyle name="Normal 2 2 22 2 5" xfId="11390"/>
    <cellStyle name="Normal 2 2 22 2 6" xfId="11391"/>
    <cellStyle name="Normal 2 2 22 3" xfId="11392"/>
    <cellStyle name="Normal 2 2 22 3 2" xfId="11393"/>
    <cellStyle name="Normal 2 2 22 3 3" xfId="11394"/>
    <cellStyle name="Normal 2 2 22 3 4" xfId="11395"/>
    <cellStyle name="Normal 2 2 22 4" xfId="11396"/>
    <cellStyle name="Normal 2 2 22 5" xfId="11397"/>
    <cellStyle name="Normal 2 2 22 6" xfId="11398"/>
    <cellStyle name="Normal 2 2 23" xfId="11399"/>
    <cellStyle name="Normal 2 2 23 2" xfId="11400"/>
    <cellStyle name="Normal 2 2 23 3" xfId="11401"/>
    <cellStyle name="Normal 2 2 23 3 2" xfId="11402"/>
    <cellStyle name="Normal 2 2 23 3 3" xfId="11403"/>
    <cellStyle name="Normal 2 2 23 3 4" xfId="11404"/>
    <cellStyle name="Normal 2 2 24" xfId="11405"/>
    <cellStyle name="Normal 2 2 24 2" xfId="11406"/>
    <cellStyle name="Normal 2 2 25" xfId="11407"/>
    <cellStyle name="Normal 2 2 26" xfId="11408"/>
    <cellStyle name="Normal 2 2 27" xfId="11409"/>
    <cellStyle name="Normal 2 2 28" xfId="11410"/>
    <cellStyle name="Normal 2 2 29" xfId="11411"/>
    <cellStyle name="Normal 2 2 3" xfId="11412"/>
    <cellStyle name="Normal 2 2 3 10" xfId="11413"/>
    <cellStyle name="Normal 2 2 3 10 2" xfId="11414"/>
    <cellStyle name="Normal 2 2 3 10 2 2" xfId="11415"/>
    <cellStyle name="Normal 2 2 3 10 2 2 2" xfId="11416"/>
    <cellStyle name="Normal 2 2 3 10 2 2 3" xfId="11417"/>
    <cellStyle name="Normal 2 2 3 10 2 2 4" xfId="11418"/>
    <cellStyle name="Normal 2 2 3 10 2 3" xfId="11419"/>
    <cellStyle name="Normal 2 2 3 10 2 4" xfId="11420"/>
    <cellStyle name="Normal 2 2 3 10 2 5" xfId="11421"/>
    <cellStyle name="Normal 2 2 3 10 3" xfId="11422"/>
    <cellStyle name="Normal 2 2 3 10 4" xfId="11423"/>
    <cellStyle name="Normal 2 2 3 10 4 2" xfId="11424"/>
    <cellStyle name="Normal 2 2 3 10 4 3" xfId="11425"/>
    <cellStyle name="Normal 2 2 3 10 4 4" xfId="11426"/>
    <cellStyle name="Normal 2 2 3 10 5" xfId="11427"/>
    <cellStyle name="Normal 2 2 3 10 6" xfId="11428"/>
    <cellStyle name="Normal 2 2 3 10 7" xfId="11429"/>
    <cellStyle name="Normal 2 2 3 11" xfId="11430"/>
    <cellStyle name="Normal 2 2 3 11 2" xfId="11431"/>
    <cellStyle name="Normal 2 2 3 11 2 2" xfId="11432"/>
    <cellStyle name="Normal 2 2 3 11 2 2 2" xfId="11433"/>
    <cellStyle name="Normal 2 2 3 11 2 2 3" xfId="11434"/>
    <cellStyle name="Normal 2 2 3 11 2 2 4" xfId="11435"/>
    <cellStyle name="Normal 2 2 3 11 2 3" xfId="11436"/>
    <cellStyle name="Normal 2 2 3 11 2 4" xfId="11437"/>
    <cellStyle name="Normal 2 2 3 11 2 5" xfId="11438"/>
    <cellStyle name="Normal 2 2 3 11 3" xfId="11439"/>
    <cellStyle name="Normal 2 2 3 11 4" xfId="11440"/>
    <cellStyle name="Normal 2 2 3 11 4 2" xfId="11441"/>
    <cellStyle name="Normal 2 2 3 11 4 3" xfId="11442"/>
    <cellStyle name="Normal 2 2 3 11 4 4" xfId="11443"/>
    <cellStyle name="Normal 2 2 3 11 5" xfId="11444"/>
    <cellStyle name="Normal 2 2 3 11 6" xfId="11445"/>
    <cellStyle name="Normal 2 2 3 11 7" xfId="11446"/>
    <cellStyle name="Normal 2 2 3 12" xfId="11447"/>
    <cellStyle name="Normal 2 2 3 2" xfId="11448"/>
    <cellStyle name="Normal 2 2 3 3" xfId="11449"/>
    <cellStyle name="Normal 2 2 3 4" xfId="11450"/>
    <cellStyle name="Normal 2 2 3 5" xfId="11451"/>
    <cellStyle name="Normal 2 2 3 6" xfId="11452"/>
    <cellStyle name="Normal 2 2 3 7" xfId="11453"/>
    <cellStyle name="Normal 2 2 3 8" xfId="11454"/>
    <cellStyle name="Normal 2 2 3 9" xfId="11455"/>
    <cellStyle name="Normal 2 2 3 9 2" xfId="11456"/>
    <cellStyle name="Normal 2 2 30" xfId="11457"/>
    <cellStyle name="Normal 2 2 31" xfId="11458"/>
    <cellStyle name="Normal 2 2 32" xfId="11459"/>
    <cellStyle name="Normal 2 2 33" xfId="11460"/>
    <cellStyle name="Normal 2 2 34" xfId="11461"/>
    <cellStyle name="Normal 2 2 35" xfId="11462"/>
    <cellStyle name="Normal 2 2 36" xfId="11463"/>
    <cellStyle name="Normal 2 2 37" xfId="11464"/>
    <cellStyle name="Normal 2 2 38" xfId="11465"/>
    <cellStyle name="Normal 2 2 39" xfId="11466"/>
    <cellStyle name="Normal 2 2 4" xfId="11467"/>
    <cellStyle name="Normal 2 2 4 10" xfId="11468"/>
    <cellStyle name="Normal 2 2 4 10 2" xfId="11469"/>
    <cellStyle name="Normal 2 2 4 11" xfId="11470"/>
    <cellStyle name="Normal 2 2 4 11 2" xfId="11471"/>
    <cellStyle name="Normal 2 2 4 12" xfId="11472"/>
    <cellStyle name="Normal 2 2 4 12 2" xfId="11473"/>
    <cellStyle name="Normal 2 2 4 12 3" xfId="11474"/>
    <cellStyle name="Normal 2 2 4 12 3 2" xfId="11475"/>
    <cellStyle name="Normal 2 2 4 12 3 3" xfId="11476"/>
    <cellStyle name="Normal 2 2 4 12 3 4" xfId="11477"/>
    <cellStyle name="Normal 2 2 4 12 4" xfId="11478"/>
    <cellStyle name="Normal 2 2 4 12 5" xfId="11479"/>
    <cellStyle name="Normal 2 2 4 12 6" xfId="11480"/>
    <cellStyle name="Normal 2 2 4 13" xfId="11481"/>
    <cellStyle name="Normal 2 2 4 13 2" xfId="11482"/>
    <cellStyle name="Normal 2 2 4 13 3" xfId="11483"/>
    <cellStyle name="Normal 2 2 4 13 4" xfId="11484"/>
    <cellStyle name="Normal 2 2 4 14" xfId="11485"/>
    <cellStyle name="Normal 2 2 4 15" xfId="11486"/>
    <cellStyle name="Normal 2 2 4 16" xfId="11487"/>
    <cellStyle name="Normal 2 2 4 2" xfId="11488"/>
    <cellStyle name="Normal 2 2 4 2 2" xfId="11489"/>
    <cellStyle name="Normal 2 2 4 2 3" xfId="11490"/>
    <cellStyle name="Normal 2 2 4 2 3 2" xfId="11491"/>
    <cellStyle name="Normal 2 2 4 2 3 2 2" xfId="11492"/>
    <cellStyle name="Normal 2 2 4 2 3 2 3" xfId="11493"/>
    <cellStyle name="Normal 2 2 4 2 3 2 4" xfId="11494"/>
    <cellStyle name="Normal 2 2 4 2 3 3" xfId="11495"/>
    <cellStyle name="Normal 2 2 4 2 3 4" xfId="11496"/>
    <cellStyle name="Normal 2 2 4 2 3 5" xfId="11497"/>
    <cellStyle name="Normal 2 2 4 2 4" xfId="11498"/>
    <cellStyle name="Normal 2 2 4 2 4 2" xfId="11499"/>
    <cellStyle name="Normal 2 2 4 2 4 3" xfId="11500"/>
    <cellStyle name="Normal 2 2 4 2 4 4" xfId="11501"/>
    <cellStyle name="Normal 2 2 4 2 5" xfId="11502"/>
    <cellStyle name="Normal 2 2 4 2 6" xfId="11503"/>
    <cellStyle name="Normal 2 2 4 2 7" xfId="11504"/>
    <cellStyle name="Normal 2 2 4 3" xfId="11505"/>
    <cellStyle name="Normal 2 2 4 4" xfId="11506"/>
    <cellStyle name="Normal 2 2 4 5" xfId="11507"/>
    <cellStyle name="Normal 2 2 4 6" xfId="11508"/>
    <cellStyle name="Normal 2 2 4 7" xfId="11509"/>
    <cellStyle name="Normal 2 2 4 8" xfId="11510"/>
    <cellStyle name="Normal 2 2 4 9" xfId="11511"/>
    <cellStyle name="Normal 2 2 4 9 2" xfId="11512"/>
    <cellStyle name="Normal 2 2 40" xfId="11513"/>
    <cellStyle name="Normal 2 2 41" xfId="11514"/>
    <cellStyle name="Normal 2 2 42" xfId="11515"/>
    <cellStyle name="Normal 2 2 43" xfId="11516"/>
    <cellStyle name="Normal 2 2 44" xfId="11517"/>
    <cellStyle name="Normal 2 2 45" xfId="11518"/>
    <cellStyle name="Normal 2 2 46" xfId="11519"/>
    <cellStyle name="Normal 2 2 47" xfId="11520"/>
    <cellStyle name="Normal 2 2 48" xfId="11521"/>
    <cellStyle name="Normal 2 2 49" xfId="11522"/>
    <cellStyle name="Normal 2 2 5" xfId="11523"/>
    <cellStyle name="Normal 2 2 5 10" xfId="11524"/>
    <cellStyle name="Normal 2 2 5 10 2" xfId="11525"/>
    <cellStyle name="Normal 2 2 5 11" xfId="11526"/>
    <cellStyle name="Normal 2 2 5 12" xfId="11527"/>
    <cellStyle name="Normal 2 2 5 2" xfId="11528"/>
    <cellStyle name="Normal 2 2 5 3" xfId="11529"/>
    <cellStyle name="Normal 2 2 5 4" xfId="11530"/>
    <cellStyle name="Normal 2 2 5 5" xfId="11531"/>
    <cellStyle name="Normal 2 2 5 6" xfId="11532"/>
    <cellStyle name="Normal 2 2 5 7" xfId="11533"/>
    <cellStyle name="Normal 2 2 5 8" xfId="11534"/>
    <cellStyle name="Normal 2 2 5 9" xfId="11535"/>
    <cellStyle name="Normal 2 2 5 9 2" xfId="11536"/>
    <cellStyle name="Normal 2 2 50" xfId="11537"/>
    <cellStyle name="Normal 2 2 51" xfId="11538"/>
    <cellStyle name="Normal 2 2 52" xfId="11539"/>
    <cellStyle name="Normal 2 2 53" xfId="11540"/>
    <cellStyle name="Normal 2 2 54" xfId="11541"/>
    <cellStyle name="Normal 2 2 55" xfId="11542"/>
    <cellStyle name="Normal 2 2 56" xfId="11543"/>
    <cellStyle name="Normal 2 2 57" xfId="11544"/>
    <cellStyle name="Normal 2 2 58" xfId="11545"/>
    <cellStyle name="Normal 2 2 59" xfId="11546"/>
    <cellStyle name="Normal 2 2 6" xfId="11547"/>
    <cellStyle name="Normal 2 2 6 2" xfId="11548"/>
    <cellStyle name="Normal 2 2 6 2 2" xfId="11549"/>
    <cellStyle name="Normal 2 2 6 2 2 2" xfId="11550"/>
    <cellStyle name="Normal 2 2 6 2 2 2 2" xfId="11551"/>
    <cellStyle name="Normal 2 2 6 2 2 2 3" xfId="11552"/>
    <cellStyle name="Normal 2 2 6 2 2 2 4" xfId="11553"/>
    <cellStyle name="Normal 2 2 6 2 2 3" xfId="11554"/>
    <cellStyle name="Normal 2 2 6 2 2 4" xfId="11555"/>
    <cellStyle name="Normal 2 2 6 2 2 5" xfId="11556"/>
    <cellStyle name="Normal 2 2 6 2 3" xfId="11557"/>
    <cellStyle name="Normal 2 2 6 2 3 2" xfId="11558"/>
    <cellStyle name="Normal 2 2 6 2 3 3" xfId="11559"/>
    <cellStyle name="Normal 2 2 6 2 3 4" xfId="11560"/>
    <cellStyle name="Normal 2 2 6 2 4" xfId="11561"/>
    <cellStyle name="Normal 2 2 6 2 5" xfId="11562"/>
    <cellStyle name="Normal 2 2 6 2 6" xfId="11563"/>
    <cellStyle name="Normal 2 2 6 3" xfId="11564"/>
    <cellStyle name="Normal 2 2 6 3 2" xfId="11565"/>
    <cellStyle name="Normal 2 2 6 3 2 2" xfId="11566"/>
    <cellStyle name="Normal 2 2 6 3 2 2 2" xfId="11567"/>
    <cellStyle name="Normal 2 2 6 3 2 2 3" xfId="11568"/>
    <cellStyle name="Normal 2 2 6 3 2 2 4" xfId="11569"/>
    <cellStyle name="Normal 2 2 6 3 2 3" xfId="11570"/>
    <cellStyle name="Normal 2 2 6 3 2 4" xfId="11571"/>
    <cellStyle name="Normal 2 2 6 3 2 5" xfId="11572"/>
    <cellStyle name="Normal 2 2 6 3 3" xfId="11573"/>
    <cellStyle name="Normal 2 2 6 3 4" xfId="11574"/>
    <cellStyle name="Normal 2 2 6 3 4 2" xfId="11575"/>
    <cellStyle name="Normal 2 2 6 3 4 3" xfId="11576"/>
    <cellStyle name="Normal 2 2 6 3 4 4" xfId="11577"/>
    <cellStyle name="Normal 2 2 6 3 5" xfId="11578"/>
    <cellStyle name="Normal 2 2 6 3 6" xfId="11579"/>
    <cellStyle name="Normal 2 2 6 3 7" xfId="11580"/>
    <cellStyle name="Normal 2 2 6 4" xfId="11581"/>
    <cellStyle name="Normal 2 2 6 4 2" xfId="11582"/>
    <cellStyle name="Normal 2 2 6 5" xfId="11583"/>
    <cellStyle name="Normal 2 2 6 6" xfId="11584"/>
    <cellStyle name="Normal 2 2 6 7" xfId="11585"/>
    <cellStyle name="Normal 2 2 6 7 2" xfId="11586"/>
    <cellStyle name="Normal 2 2 6 7 3" xfId="11587"/>
    <cellStyle name="Normal 2 2 6 7 4" xfId="11588"/>
    <cellStyle name="Normal 2 2 60" xfId="11589"/>
    <cellStyle name="Normal 2 2 61" xfId="11590"/>
    <cellStyle name="Normal 2 2 62" xfId="11591"/>
    <cellStyle name="Normal 2 2 63" xfId="11592"/>
    <cellStyle name="Normal 2 2 64" xfId="11593"/>
    <cellStyle name="Normal 2 2 65" xfId="11594"/>
    <cellStyle name="Normal 2 2 66" xfId="11595"/>
    <cellStyle name="Normal 2 2 67" xfId="11596"/>
    <cellStyle name="Normal 2 2 68" xfId="11597"/>
    <cellStyle name="Normal 2 2 69" xfId="11598"/>
    <cellStyle name="Normal 2 2 7" xfId="11599"/>
    <cellStyle name="Normal 2 2 7 2" xfId="11600"/>
    <cellStyle name="Normal 2 2 7 2 2" xfId="11601"/>
    <cellStyle name="Normal 2 2 7 2 2 2" xfId="11602"/>
    <cellStyle name="Normal 2 2 7 2 2 2 2" xfId="11603"/>
    <cellStyle name="Normal 2 2 7 2 2 2 3" xfId="11604"/>
    <cellStyle name="Normal 2 2 7 2 2 2 4" xfId="11605"/>
    <cellStyle name="Normal 2 2 7 2 2 3" xfId="11606"/>
    <cellStyle name="Normal 2 2 7 2 2 4" xfId="11607"/>
    <cellStyle name="Normal 2 2 7 2 2 5" xfId="11608"/>
    <cellStyle name="Normal 2 2 7 2 3" xfId="11609"/>
    <cellStyle name="Normal 2 2 7 2 3 2" xfId="11610"/>
    <cellStyle name="Normal 2 2 7 2 3 3" xfId="11611"/>
    <cellStyle name="Normal 2 2 7 2 3 4" xfId="11612"/>
    <cellStyle name="Normal 2 2 7 2 4" xfId="11613"/>
    <cellStyle name="Normal 2 2 7 2 5" xfId="11614"/>
    <cellStyle name="Normal 2 2 7 2 6" xfId="11615"/>
    <cellStyle name="Normal 2 2 7 3" xfId="11616"/>
    <cellStyle name="Normal 2 2 7 3 2" xfId="11617"/>
    <cellStyle name="Normal 2 2 7 3 3" xfId="11618"/>
    <cellStyle name="Normal 2 2 7 3 3 2" xfId="11619"/>
    <cellStyle name="Normal 2 2 7 3 3 3" xfId="11620"/>
    <cellStyle name="Normal 2 2 7 3 3 4" xfId="11621"/>
    <cellStyle name="Normal 2 2 7 3 4" xfId="11622"/>
    <cellStyle name="Normal 2 2 7 3 5" xfId="11623"/>
    <cellStyle name="Normal 2 2 7 3 6" xfId="11624"/>
    <cellStyle name="Normal 2 2 7 4" xfId="11625"/>
    <cellStyle name="Normal 2 2 7 4 2" xfId="11626"/>
    <cellStyle name="Normal 2 2 7 4 3" xfId="11627"/>
    <cellStyle name="Normal 2 2 7 4 4" xfId="11628"/>
    <cellStyle name="Normal 2 2 7 5" xfId="11629"/>
    <cellStyle name="Normal 2 2 7 6" xfId="11630"/>
    <cellStyle name="Normal 2 2 7 7" xfId="11631"/>
    <cellStyle name="Normal 2 2 70" xfId="11632"/>
    <cellStyle name="Normal 2 2 71" xfId="11633"/>
    <cellStyle name="Normal 2 2 72" xfId="11634"/>
    <cellStyle name="Normal 2 2 73" xfId="11635"/>
    <cellStyle name="Normal 2 2 74" xfId="11636"/>
    <cellStyle name="Normal 2 2 75" xfId="11637"/>
    <cellStyle name="Normal 2 2 76" xfId="11638"/>
    <cellStyle name="Normal 2 2 77" xfId="11639"/>
    <cellStyle name="Normal 2 2 78" xfId="11640"/>
    <cellStyle name="Normal 2 2 79" xfId="11641"/>
    <cellStyle name="Normal 2 2 8" xfId="11642"/>
    <cellStyle name="Normal 2 2 8 2" xfId="11643"/>
    <cellStyle name="Normal 2 2 8 2 2" xfId="11644"/>
    <cellStyle name="Normal 2 2 8 2 2 2" xfId="11645"/>
    <cellStyle name="Normal 2 2 8 2 2 2 2" xfId="11646"/>
    <cellStyle name="Normal 2 2 8 2 2 2 3" xfId="11647"/>
    <cellStyle name="Normal 2 2 8 2 2 2 4" xfId="11648"/>
    <cellStyle name="Normal 2 2 8 2 2 3" xfId="11649"/>
    <cellStyle name="Normal 2 2 8 2 2 4" xfId="11650"/>
    <cellStyle name="Normal 2 2 8 2 2 5" xfId="11651"/>
    <cellStyle name="Normal 2 2 8 2 3" xfId="11652"/>
    <cellStyle name="Normal 2 2 8 2 3 2" xfId="11653"/>
    <cellStyle name="Normal 2 2 8 2 3 3" xfId="11654"/>
    <cellStyle name="Normal 2 2 8 2 3 4" xfId="11655"/>
    <cellStyle name="Normal 2 2 8 2 4" xfId="11656"/>
    <cellStyle name="Normal 2 2 8 2 5" xfId="11657"/>
    <cellStyle name="Normal 2 2 8 2 6" xfId="11658"/>
    <cellStyle name="Normal 2 2 8 3" xfId="11659"/>
    <cellStyle name="Normal 2 2 8 3 2" xfId="11660"/>
    <cellStyle name="Normal 2 2 8 3 3" xfId="11661"/>
    <cellStyle name="Normal 2 2 8 3 3 2" xfId="11662"/>
    <cellStyle name="Normal 2 2 8 3 3 3" xfId="11663"/>
    <cellStyle name="Normal 2 2 8 3 3 4" xfId="11664"/>
    <cellStyle name="Normal 2 2 8 3 4" xfId="11665"/>
    <cellStyle name="Normal 2 2 8 3 5" xfId="11666"/>
    <cellStyle name="Normal 2 2 8 3 6" xfId="11667"/>
    <cellStyle name="Normal 2 2 8 4" xfId="11668"/>
    <cellStyle name="Normal 2 2 8 4 2" xfId="11669"/>
    <cellStyle name="Normal 2 2 8 4 3" xfId="11670"/>
    <cellStyle name="Normal 2 2 8 4 4" xfId="11671"/>
    <cellStyle name="Normal 2 2 8 5" xfId="11672"/>
    <cellStyle name="Normal 2 2 8 6" xfId="11673"/>
    <cellStyle name="Normal 2 2 8 7" xfId="11674"/>
    <cellStyle name="Normal 2 2 80" xfId="11675"/>
    <cellStyle name="Normal 2 2 81" xfId="11676"/>
    <cellStyle name="Normal 2 2 82" xfId="11677"/>
    <cellStyle name="Normal 2 2 83" xfId="11678"/>
    <cellStyle name="Normal 2 2 84" xfId="11679"/>
    <cellStyle name="Normal 2 2 85" xfId="11680"/>
    <cellStyle name="Normal 2 2 86" xfId="11681"/>
    <cellStyle name="Normal 2 2 87" xfId="11682"/>
    <cellStyle name="Normal 2 2 88" xfId="11683"/>
    <cellStyle name="Normal 2 2 89" xfId="11684"/>
    <cellStyle name="Normal 2 2 9" xfId="11685"/>
    <cellStyle name="Normal 2 2 9 2" xfId="11686"/>
    <cellStyle name="Normal 2 2 9 2 10" xfId="11687"/>
    <cellStyle name="Normal 2 2 9 2 10 2" xfId="11688"/>
    <cellStyle name="Normal 2 2 9 2 10 3" xfId="11689"/>
    <cellStyle name="Normal 2 2 9 2 10 4" xfId="11690"/>
    <cellStyle name="Normal 2 2 9 2 11" xfId="11691"/>
    <cellStyle name="Normal 2 2 9 2 12" xfId="11692"/>
    <cellStyle name="Normal 2 2 9 2 13" xfId="11693"/>
    <cellStyle name="Normal 2 2 9 2 2" xfId="11694"/>
    <cellStyle name="Normal 2 2 9 2 2 2" xfId="11695"/>
    <cellStyle name="Normal 2 2 9 2 2 2 2" xfId="11696"/>
    <cellStyle name="Normal 2 2 9 2 2 2 2 2" xfId="11697"/>
    <cellStyle name="Normal 2 2 9 2 2 2 2 2 2" xfId="11698"/>
    <cellStyle name="Normal 2 2 9 2 2 2 2 2 3" xfId="11699"/>
    <cellStyle name="Normal 2 2 9 2 2 2 2 2 4" xfId="11700"/>
    <cellStyle name="Normal 2 2 9 2 2 2 2 3" xfId="11701"/>
    <cellStyle name="Normal 2 2 9 2 2 2 2 4" xfId="11702"/>
    <cellStyle name="Normal 2 2 9 2 2 2 2 5" xfId="11703"/>
    <cellStyle name="Normal 2 2 9 2 2 2 3" xfId="11704"/>
    <cellStyle name="Normal 2 2 9 2 2 2 3 2" xfId="11705"/>
    <cellStyle name="Normal 2 2 9 2 2 2 3 3" xfId="11706"/>
    <cellStyle name="Normal 2 2 9 2 2 2 3 4" xfId="11707"/>
    <cellStyle name="Normal 2 2 9 2 2 2 4" xfId="11708"/>
    <cellStyle name="Normal 2 2 9 2 2 2 5" xfId="11709"/>
    <cellStyle name="Normal 2 2 9 2 2 2 6" xfId="11710"/>
    <cellStyle name="Normal 2 2 9 2 3" xfId="11711"/>
    <cellStyle name="Normal 2 2 9 2 3 2" xfId="11712"/>
    <cellStyle name="Normal 2 2 9 2 3 2 2" xfId="11713"/>
    <cellStyle name="Normal 2 2 9 2 3 2 2 2" xfId="11714"/>
    <cellStyle name="Normal 2 2 9 2 3 2 2 3" xfId="11715"/>
    <cellStyle name="Normal 2 2 9 2 3 2 2 4" xfId="11716"/>
    <cellStyle name="Normal 2 2 9 2 3 2 3" xfId="11717"/>
    <cellStyle name="Normal 2 2 9 2 3 2 4" xfId="11718"/>
    <cellStyle name="Normal 2 2 9 2 3 2 5" xfId="11719"/>
    <cellStyle name="Normal 2 2 9 2 3 3" xfId="11720"/>
    <cellStyle name="Normal 2 2 9 2 3 3 2" xfId="11721"/>
    <cellStyle name="Normal 2 2 9 2 3 3 3" xfId="11722"/>
    <cellStyle name="Normal 2 2 9 2 3 3 4" xfId="11723"/>
    <cellStyle name="Normal 2 2 9 2 3 4" xfId="11724"/>
    <cellStyle name="Normal 2 2 9 2 3 5" xfId="11725"/>
    <cellStyle name="Normal 2 2 9 2 3 6" xfId="11726"/>
    <cellStyle name="Normal 2 2 9 2 4" xfId="11727"/>
    <cellStyle name="Normal 2 2 9 2 4 2" xfId="11728"/>
    <cellStyle name="Normal 2 2 9 2 4 2 2" xfId="11729"/>
    <cellStyle name="Normal 2 2 9 2 4 2 2 2" xfId="11730"/>
    <cellStyle name="Normal 2 2 9 2 4 2 2 3" xfId="11731"/>
    <cellStyle name="Normal 2 2 9 2 4 2 2 4" xfId="11732"/>
    <cellStyle name="Normal 2 2 9 2 4 2 3" xfId="11733"/>
    <cellStyle name="Normal 2 2 9 2 4 2 4" xfId="11734"/>
    <cellStyle name="Normal 2 2 9 2 4 2 5" xfId="11735"/>
    <cellStyle name="Normal 2 2 9 2 4 3" xfId="11736"/>
    <cellStyle name="Normal 2 2 9 2 4 3 2" xfId="11737"/>
    <cellStyle name="Normal 2 2 9 2 4 3 3" xfId="11738"/>
    <cellStyle name="Normal 2 2 9 2 4 3 4" xfId="11739"/>
    <cellStyle name="Normal 2 2 9 2 4 4" xfId="11740"/>
    <cellStyle name="Normal 2 2 9 2 4 5" xfId="11741"/>
    <cellStyle name="Normal 2 2 9 2 4 6" xfId="11742"/>
    <cellStyle name="Normal 2 2 9 2 5" xfId="11743"/>
    <cellStyle name="Normal 2 2 9 2 5 2" xfId="11744"/>
    <cellStyle name="Normal 2 2 9 2 5 2 2" xfId="11745"/>
    <cellStyle name="Normal 2 2 9 2 5 2 2 2" xfId="11746"/>
    <cellStyle name="Normal 2 2 9 2 5 2 2 3" xfId="11747"/>
    <cellStyle name="Normal 2 2 9 2 5 2 2 4" xfId="11748"/>
    <cellStyle name="Normal 2 2 9 2 5 2 3" xfId="11749"/>
    <cellStyle name="Normal 2 2 9 2 5 2 4" xfId="11750"/>
    <cellStyle name="Normal 2 2 9 2 5 2 5" xfId="11751"/>
    <cellStyle name="Normal 2 2 9 2 5 3" xfId="11752"/>
    <cellStyle name="Normal 2 2 9 2 5 3 2" xfId="11753"/>
    <cellStyle name="Normal 2 2 9 2 5 3 3" xfId="11754"/>
    <cellStyle name="Normal 2 2 9 2 5 3 4" xfId="11755"/>
    <cellStyle name="Normal 2 2 9 2 5 4" xfId="11756"/>
    <cellStyle name="Normal 2 2 9 2 5 5" xfId="11757"/>
    <cellStyle name="Normal 2 2 9 2 5 6" xfId="11758"/>
    <cellStyle name="Normal 2 2 9 2 6" xfId="11759"/>
    <cellStyle name="Normal 2 2 9 2 6 2" xfId="11760"/>
    <cellStyle name="Normal 2 2 9 2 6 2 2" xfId="11761"/>
    <cellStyle name="Normal 2 2 9 2 6 2 2 2" xfId="11762"/>
    <cellStyle name="Normal 2 2 9 2 6 2 2 3" xfId="11763"/>
    <cellStyle name="Normal 2 2 9 2 6 2 2 4" xfId="11764"/>
    <cellStyle name="Normal 2 2 9 2 6 2 3" xfId="11765"/>
    <cellStyle name="Normal 2 2 9 2 6 2 4" xfId="11766"/>
    <cellStyle name="Normal 2 2 9 2 6 2 5" xfId="11767"/>
    <cellStyle name="Normal 2 2 9 2 6 3" xfId="11768"/>
    <cellStyle name="Normal 2 2 9 2 6 3 2" xfId="11769"/>
    <cellStyle name="Normal 2 2 9 2 6 3 3" xfId="11770"/>
    <cellStyle name="Normal 2 2 9 2 6 3 4" xfId="11771"/>
    <cellStyle name="Normal 2 2 9 2 6 4" xfId="11772"/>
    <cellStyle name="Normal 2 2 9 2 6 5" xfId="11773"/>
    <cellStyle name="Normal 2 2 9 2 6 6" xfId="11774"/>
    <cellStyle name="Normal 2 2 9 2 7" xfId="11775"/>
    <cellStyle name="Normal 2 2 9 2 7 2" xfId="11776"/>
    <cellStyle name="Normal 2 2 9 2 7 2 2" xfId="11777"/>
    <cellStyle name="Normal 2 2 9 2 7 2 2 2" xfId="11778"/>
    <cellStyle name="Normal 2 2 9 2 7 2 2 3" xfId="11779"/>
    <cellStyle name="Normal 2 2 9 2 7 2 2 4" xfId="11780"/>
    <cellStyle name="Normal 2 2 9 2 7 2 3" xfId="11781"/>
    <cellStyle name="Normal 2 2 9 2 7 2 4" xfId="11782"/>
    <cellStyle name="Normal 2 2 9 2 7 2 5" xfId="11783"/>
    <cellStyle name="Normal 2 2 9 2 7 3" xfId="11784"/>
    <cellStyle name="Normal 2 2 9 2 7 3 2" xfId="11785"/>
    <cellStyle name="Normal 2 2 9 2 7 3 3" xfId="11786"/>
    <cellStyle name="Normal 2 2 9 2 7 3 4" xfId="11787"/>
    <cellStyle name="Normal 2 2 9 2 7 4" xfId="11788"/>
    <cellStyle name="Normal 2 2 9 2 7 5" xfId="11789"/>
    <cellStyle name="Normal 2 2 9 2 7 6" xfId="11790"/>
    <cellStyle name="Normal 2 2 9 2 8" xfId="11791"/>
    <cellStyle name="Normal 2 2 9 2 8 2" xfId="11792"/>
    <cellStyle name="Normal 2 2 9 2 8 2 2" xfId="11793"/>
    <cellStyle name="Normal 2 2 9 2 8 2 2 2" xfId="11794"/>
    <cellStyle name="Normal 2 2 9 2 8 2 2 3" xfId="11795"/>
    <cellStyle name="Normal 2 2 9 2 8 2 2 4" xfId="11796"/>
    <cellStyle name="Normal 2 2 9 2 8 2 3" xfId="11797"/>
    <cellStyle name="Normal 2 2 9 2 8 2 4" xfId="11798"/>
    <cellStyle name="Normal 2 2 9 2 8 2 5" xfId="11799"/>
    <cellStyle name="Normal 2 2 9 2 8 3" xfId="11800"/>
    <cellStyle name="Normal 2 2 9 2 8 3 2" xfId="11801"/>
    <cellStyle name="Normal 2 2 9 2 8 3 3" xfId="11802"/>
    <cellStyle name="Normal 2 2 9 2 8 3 4" xfId="11803"/>
    <cellStyle name="Normal 2 2 9 2 8 4" xfId="11804"/>
    <cellStyle name="Normal 2 2 9 2 8 5" xfId="11805"/>
    <cellStyle name="Normal 2 2 9 2 8 6" xfId="11806"/>
    <cellStyle name="Normal 2 2 9 2 9" xfId="11807"/>
    <cellStyle name="Normal 2 2 9 2 9 2" xfId="11808"/>
    <cellStyle name="Normal 2 2 9 2 9 2 2" xfId="11809"/>
    <cellStyle name="Normal 2 2 9 2 9 2 3" xfId="11810"/>
    <cellStyle name="Normal 2 2 9 2 9 2 4" xfId="11811"/>
    <cellStyle name="Normal 2 2 9 2 9 3" xfId="11812"/>
    <cellStyle name="Normal 2 2 9 2 9 4" xfId="11813"/>
    <cellStyle name="Normal 2 2 9 2 9 5" xfId="11814"/>
    <cellStyle name="Normal 2 2 9 3" xfId="11815"/>
    <cellStyle name="Normal 2 2 9 3 2" xfId="11816"/>
    <cellStyle name="Normal 2 2 9 3 3" xfId="11817"/>
    <cellStyle name="Normal 2 2 9 3 3 2" xfId="11818"/>
    <cellStyle name="Normal 2 2 9 3 3 2 2" xfId="11819"/>
    <cellStyle name="Normal 2 2 9 3 3 2 3" xfId="11820"/>
    <cellStyle name="Normal 2 2 9 3 3 2 4" xfId="11821"/>
    <cellStyle name="Normal 2 2 9 3 3 3" xfId="11822"/>
    <cellStyle name="Normal 2 2 9 3 3 4" xfId="11823"/>
    <cellStyle name="Normal 2 2 9 3 3 5" xfId="11824"/>
    <cellStyle name="Normal 2 2 9 3 4" xfId="11825"/>
    <cellStyle name="Normal 2 2 9 3 4 2" xfId="11826"/>
    <cellStyle name="Normal 2 2 9 3 4 3" xfId="11827"/>
    <cellStyle name="Normal 2 2 9 3 4 4" xfId="11828"/>
    <cellStyle name="Normal 2 2 9 3 5" xfId="11829"/>
    <cellStyle name="Normal 2 2 9 3 6" xfId="11830"/>
    <cellStyle name="Normal 2 2 9 3 7" xfId="11831"/>
    <cellStyle name="Normal 2 2 9 4" xfId="11832"/>
    <cellStyle name="Normal 2 2 9 5" xfId="11833"/>
    <cellStyle name="Normal 2 2 9 6" xfId="11834"/>
    <cellStyle name="Normal 2 2 9 7" xfId="11835"/>
    <cellStyle name="Normal 2 2 9 8" xfId="11836"/>
    <cellStyle name="Normal 2 2 9 9" xfId="11837"/>
    <cellStyle name="Normal 2 2 90" xfId="11838"/>
    <cellStyle name="Normal 2 2 91" xfId="11839"/>
    <cellStyle name="Normal 2 2 92" xfId="11840"/>
    <cellStyle name="Normal 2 2 93" xfId="11841"/>
    <cellStyle name="Normal 2 2 94" xfId="11842"/>
    <cellStyle name="Normal 2 2 95" xfId="11843"/>
    <cellStyle name="Normal 2 2 96" xfId="11844"/>
    <cellStyle name="Normal 2 2 97" xfId="11845"/>
    <cellStyle name="Normal 2 2 98" xfId="11846"/>
    <cellStyle name="Normal 2 2 99" xfId="11847"/>
    <cellStyle name="Normal 2 2_Guarantees" xfId="11848"/>
    <cellStyle name="Normal 2 20" xfId="11849"/>
    <cellStyle name="Normal 2 20 2" xfId="11850"/>
    <cellStyle name="Normal 2 21" xfId="11851"/>
    <cellStyle name="Normal 2 21 2" xfId="11852"/>
    <cellStyle name="Normal 2 21 2 2" xfId="11853"/>
    <cellStyle name="Normal 2 21 2 2 2" xfId="11854"/>
    <cellStyle name="Normal 2 21 2 2 3" xfId="11855"/>
    <cellStyle name="Normal 2 21 2 2 4" xfId="11856"/>
    <cellStyle name="Normal 2 21 2 3" xfId="11857"/>
    <cellStyle name="Normal 2 21 2 4" xfId="11858"/>
    <cellStyle name="Normal 2 21 2 5" xfId="11859"/>
    <cellStyle name="Normal 2 21 3" xfId="11860"/>
    <cellStyle name="Normal 2 21 4" xfId="11861"/>
    <cellStyle name="Normal 2 21 4 2" xfId="11862"/>
    <cellStyle name="Normal 2 21 4 3" xfId="11863"/>
    <cellStyle name="Normal 2 21 4 4" xfId="11864"/>
    <cellStyle name="Normal 2 21 5" xfId="11865"/>
    <cellStyle name="Normal 2 21 6" xfId="11866"/>
    <cellStyle name="Normal 2 21 7" xfId="11867"/>
    <cellStyle name="Normal 2 22" xfId="11868"/>
    <cellStyle name="Normal 2 22 2" xfId="11869"/>
    <cellStyle name="Normal 2 22 2 2" xfId="11870"/>
    <cellStyle name="Normal 2 22 2 2 2" xfId="11871"/>
    <cellStyle name="Normal 2 22 2 2 3" xfId="11872"/>
    <cellStyle name="Normal 2 22 2 2 4" xfId="11873"/>
    <cellStyle name="Normal 2 22 2 3" xfId="11874"/>
    <cellStyle name="Normal 2 22 2 4" xfId="11875"/>
    <cellStyle name="Normal 2 22 2 5" xfId="11876"/>
    <cellStyle name="Normal 2 22 3" xfId="11877"/>
    <cellStyle name="Normal 2 22 4" xfId="11878"/>
    <cellStyle name="Normal 2 22 4 2" xfId="11879"/>
    <cellStyle name="Normal 2 22 4 3" xfId="11880"/>
    <cellStyle name="Normal 2 22 4 4" xfId="11881"/>
    <cellStyle name="Normal 2 22 5" xfId="11882"/>
    <cellStyle name="Normal 2 22 6" xfId="11883"/>
    <cellStyle name="Normal 2 22 7" xfId="11884"/>
    <cellStyle name="Normal 2 23" xfId="11885"/>
    <cellStyle name="Normal 2 23 2" xfId="11886"/>
    <cellStyle name="Normal 2 24" xfId="11887"/>
    <cellStyle name="Normal 2 24 2" xfId="11888"/>
    <cellStyle name="Normal 2 24 3" xfId="11889"/>
    <cellStyle name="Normal 2 24 4" xfId="11890"/>
    <cellStyle name="Normal 2 25" xfId="11891"/>
    <cellStyle name="Normal 2 25 2" xfId="11892"/>
    <cellStyle name="Normal 2 25 3" xfId="11893"/>
    <cellStyle name="Normal 2 25 4" xfId="11894"/>
    <cellStyle name="Normal 2 26" xfId="11895"/>
    <cellStyle name="Normal 2 26 2" xfId="11896"/>
    <cellStyle name="Normal 2 27" xfId="11897"/>
    <cellStyle name="Normal 2 27 2" xfId="11898"/>
    <cellStyle name="Normal 2 28" xfId="11899"/>
    <cellStyle name="Normal 2 28 2" xfId="11900"/>
    <cellStyle name="Normal 2 29" xfId="11901"/>
    <cellStyle name="Normal 2 29 2" xfId="11902"/>
    <cellStyle name="Normal 2 3" xfId="11903"/>
    <cellStyle name="Normal 2 3 10" xfId="11904"/>
    <cellStyle name="Normal 2 3 10 2" xfId="11905"/>
    <cellStyle name="Normal 2 3 10 2 2" xfId="11906"/>
    <cellStyle name="Normal 2 3 10 2 2 2" xfId="11907"/>
    <cellStyle name="Normal 2 3 10 2 2 3" xfId="11908"/>
    <cellStyle name="Normal 2 3 10 2 2 4" xfId="11909"/>
    <cellStyle name="Normal 2 3 10 2 3" xfId="11910"/>
    <cellStyle name="Normal 2 3 10 2 4" xfId="11911"/>
    <cellStyle name="Normal 2 3 10 2 5" xfId="11912"/>
    <cellStyle name="Normal 2 3 10 3" xfId="11913"/>
    <cellStyle name="Normal 2 3 10 4" xfId="11914"/>
    <cellStyle name="Normal 2 3 10 4 2" xfId="11915"/>
    <cellStyle name="Normal 2 3 10 4 3" xfId="11916"/>
    <cellStyle name="Normal 2 3 10 4 4" xfId="11917"/>
    <cellStyle name="Normal 2 3 10 5" xfId="11918"/>
    <cellStyle name="Normal 2 3 10 6" xfId="11919"/>
    <cellStyle name="Normal 2 3 10 7" xfId="11920"/>
    <cellStyle name="Normal 2 3 11" xfId="11921"/>
    <cellStyle name="Normal 2 3 11 2" xfId="11922"/>
    <cellStyle name="Normal 2 3 12" xfId="11923"/>
    <cellStyle name="Normal 2 3 12 2" xfId="11924"/>
    <cellStyle name="Normal 2 3 13" xfId="11925"/>
    <cellStyle name="Normal 2 3 13 2" xfId="11926"/>
    <cellStyle name="Normal 2 3 2" xfId="11927"/>
    <cellStyle name="Normal 2 3 2 2" xfId="11928"/>
    <cellStyle name="Normal 2 3 2 2 2" xfId="11929"/>
    <cellStyle name="Normal 2 3 2 2 3" xfId="11930"/>
    <cellStyle name="Normal 2 3 2 2 3 2" xfId="11931"/>
    <cellStyle name="Normal 2 3 2 2 3 2 2" xfId="11932"/>
    <cellStyle name="Normal 2 3 2 2 3 2 3" xfId="11933"/>
    <cellStyle name="Normal 2 3 2 2 3 2 4" xfId="11934"/>
    <cellStyle name="Normal 2 3 2 2 3 3" xfId="11935"/>
    <cellStyle name="Normal 2 3 2 2 3 4" xfId="11936"/>
    <cellStyle name="Normal 2 3 2 2 3 5" xfId="11937"/>
    <cellStyle name="Normal 2 3 2 2 4" xfId="11938"/>
    <cellStyle name="Normal 2 3 2 2 5" xfId="11939"/>
    <cellStyle name="Normal 2 3 2 2 5 2" xfId="11940"/>
    <cellStyle name="Normal 2 3 2 2 5 3" xfId="11941"/>
    <cellStyle name="Normal 2 3 2 2 5 4" xfId="11942"/>
    <cellStyle name="Normal 2 3 2 2 6" xfId="11943"/>
    <cellStyle name="Normal 2 3 2 2 7" xfId="11944"/>
    <cellStyle name="Normal 2 3 2 2 8" xfId="11945"/>
    <cellStyle name="Normal 2 3 2 3" xfId="11946"/>
    <cellStyle name="Normal 2 3 2 4" xfId="11947"/>
    <cellStyle name="Normal 2 3 2 4 2" xfId="11948"/>
    <cellStyle name="Normal 2 3 2 4 2 2" xfId="11949"/>
    <cellStyle name="Normal 2 3 2 4 2 3" xfId="11950"/>
    <cellStyle name="Normal 2 3 2 4 2 4" xfId="11951"/>
    <cellStyle name="Normal 2 3 2 4 3" xfId="11952"/>
    <cellStyle name="Normal 2 3 2 4 4" xfId="11953"/>
    <cellStyle name="Normal 2 3 2 4 5" xfId="11954"/>
    <cellStyle name="Normal 2 3 2 5" xfId="11955"/>
    <cellStyle name="Normal 2 3 2 5 2" xfId="11956"/>
    <cellStyle name="Normal 2 3 2 5 3" xfId="11957"/>
    <cellStyle name="Normal 2 3 2 5 4" xfId="11958"/>
    <cellStyle name="Normal 2 3 2 6" xfId="11959"/>
    <cellStyle name="Normal 2 3 2 7" xfId="11960"/>
    <cellStyle name="Normal 2 3 2 8" xfId="11961"/>
    <cellStyle name="Normal 2 3 3" xfId="11962"/>
    <cellStyle name="Normal 2 3 4" xfId="11963"/>
    <cellStyle name="Normal 2 3 5" xfId="11964"/>
    <cellStyle name="Normal 2 3 6" xfId="11965"/>
    <cellStyle name="Normal 2 3 7" xfId="11966"/>
    <cellStyle name="Normal 2 3 8" xfId="11967"/>
    <cellStyle name="Normal 2 3 9" xfId="11968"/>
    <cellStyle name="Normal 2 3 9 2" xfId="11969"/>
    <cellStyle name="Normal 2 30" xfId="11970"/>
    <cellStyle name="Normal 2 30 2" xfId="11971"/>
    <cellStyle name="Normal 2 31" xfId="11972"/>
    <cellStyle name="Normal 2 31 2" xfId="11973"/>
    <cellStyle name="Normal 2 32" xfId="11974"/>
    <cellStyle name="Normal 2 32 2" xfId="11975"/>
    <cellStyle name="Normal 2 33" xfId="11976"/>
    <cellStyle name="Normal 2 33 2" xfId="11977"/>
    <cellStyle name="Normal 2 34" xfId="11978"/>
    <cellStyle name="Normal 2 34 2" xfId="11979"/>
    <cellStyle name="Normal 2 35" xfId="11980"/>
    <cellStyle name="Normal 2 35 2" xfId="11981"/>
    <cellStyle name="Normal 2 36" xfId="11982"/>
    <cellStyle name="Normal 2 36 2" xfId="11983"/>
    <cellStyle name="Normal 2 37" xfId="11984"/>
    <cellStyle name="Normal 2 37 2" xfId="11985"/>
    <cellStyle name="Normal 2 38" xfId="11986"/>
    <cellStyle name="Normal 2 38 2" xfId="11987"/>
    <cellStyle name="Normal 2 39" xfId="11988"/>
    <cellStyle name="Normal 2 39 2" xfId="11989"/>
    <cellStyle name="Normal 2 4" xfId="11990"/>
    <cellStyle name="Normal 2 4 10" xfId="11991"/>
    <cellStyle name="Normal 2 4 10 2" xfId="11992"/>
    <cellStyle name="Normal 2 4 11" xfId="11993"/>
    <cellStyle name="Normal 2 4 12" xfId="11994"/>
    <cellStyle name="Normal 2 4 12 2" xfId="11995"/>
    <cellStyle name="Normal 2 4 13" xfId="11996"/>
    <cellStyle name="Normal 2 4 14" xfId="11997"/>
    <cellStyle name="Normal 2 4 2" xfId="11998"/>
    <cellStyle name="Normal 2 4 2 2" xfId="11999"/>
    <cellStyle name="Normal 2 4 3" xfId="12000"/>
    <cellStyle name="Normal 2 4 4" xfId="12001"/>
    <cellStyle name="Normal 2 4 5" xfId="12002"/>
    <cellStyle name="Normal 2 4 6" xfId="12003"/>
    <cellStyle name="Normal 2 4 7" xfId="12004"/>
    <cellStyle name="Normal 2 4 8" xfId="12005"/>
    <cellStyle name="Normal 2 4 9" xfId="12006"/>
    <cellStyle name="Normal 2 4 9 2" xfId="12007"/>
    <cellStyle name="Normal 2 40" xfId="12008"/>
    <cellStyle name="Normal 2 40 2" xfId="12009"/>
    <cellStyle name="Normal 2 41" xfId="12010"/>
    <cellStyle name="Normal 2 41 2" xfId="12011"/>
    <cellStyle name="Normal 2 42" xfId="12012"/>
    <cellStyle name="Normal 2 42 2" xfId="12013"/>
    <cellStyle name="Normal 2 43" xfId="12014"/>
    <cellStyle name="Normal 2 43 2" xfId="12015"/>
    <cellStyle name="Normal 2 44" xfId="12016"/>
    <cellStyle name="Normal 2 44 2" xfId="12017"/>
    <cellStyle name="Normal 2 45" xfId="12018"/>
    <cellStyle name="Normal 2 45 2" xfId="12019"/>
    <cellStyle name="Normal 2 46" xfId="12020"/>
    <cellStyle name="Normal 2 46 2" xfId="12021"/>
    <cellStyle name="Normal 2 47" xfId="12022"/>
    <cellStyle name="Normal 2 47 2" xfId="12023"/>
    <cellStyle name="Normal 2 48" xfId="12024"/>
    <cellStyle name="Normal 2 48 2" xfId="12025"/>
    <cellStyle name="Normal 2 49" xfId="12026"/>
    <cellStyle name="Normal 2 49 2" xfId="12027"/>
    <cellStyle name="Normal 2 5" xfId="12028"/>
    <cellStyle name="Normal 2 5 10" xfId="12029"/>
    <cellStyle name="Normal 2 5 11" xfId="12030"/>
    <cellStyle name="Normal 2 5 12" xfId="12031"/>
    <cellStyle name="Normal 2 5 13" xfId="12032"/>
    <cellStyle name="Normal 2 5 2" xfId="12033"/>
    <cellStyle name="Normal 2 5 2 2" xfId="12034"/>
    <cellStyle name="Normal 2 5 3" xfId="12035"/>
    <cellStyle name="Normal 2 5 3 2" xfId="12036"/>
    <cellStyle name="Normal 2 5 4" xfId="12037"/>
    <cellStyle name="Normal 2 5 4 2" xfId="12038"/>
    <cellStyle name="Normal 2 5 5" xfId="12039"/>
    <cellStyle name="Normal 2 5 5 2" xfId="12040"/>
    <cellStyle name="Normal 2 5 6" xfId="12041"/>
    <cellStyle name="Normal 2 5 6 2" xfId="12042"/>
    <cellStyle name="Normal 2 5 7" xfId="12043"/>
    <cellStyle name="Normal 2 5 8" xfId="12044"/>
    <cellStyle name="Normal 2 5 9" xfId="12045"/>
    <cellStyle name="Normal 2 50" xfId="12046"/>
    <cellStyle name="Normal 2 50 2" xfId="12047"/>
    <cellStyle name="Normal 2 51" xfId="12048"/>
    <cellStyle name="Normal 2 51 2" xfId="12049"/>
    <cellStyle name="Normal 2 52" xfId="12050"/>
    <cellStyle name="Normal 2 52 2" xfId="12051"/>
    <cellStyle name="Normal 2 53" xfId="12052"/>
    <cellStyle name="Normal 2 53 2" xfId="12053"/>
    <cellStyle name="Normal 2 54" xfId="12054"/>
    <cellStyle name="Normal 2 54 2" xfId="12055"/>
    <cellStyle name="Normal 2 55" xfId="12056"/>
    <cellStyle name="Normal 2 55 2" xfId="12057"/>
    <cellStyle name="Normal 2 56" xfId="12058"/>
    <cellStyle name="Normal 2 56 2" xfId="12059"/>
    <cellStyle name="Normal 2 57" xfId="12060"/>
    <cellStyle name="Normal 2 6" xfId="12061"/>
    <cellStyle name="Normal 2 6 10" xfId="12062"/>
    <cellStyle name="Normal 2 6 11" xfId="12063"/>
    <cellStyle name="Normal 2 6 12" xfId="12064"/>
    <cellStyle name="Normal 2 6 13" xfId="12065"/>
    <cellStyle name="Normal 2 6 2" xfId="12066"/>
    <cellStyle name="Normal 2 6 2 2" xfId="12067"/>
    <cellStyle name="Normal 2 6 3" xfId="12068"/>
    <cellStyle name="Normal 2 6 3 2" xfId="12069"/>
    <cellStyle name="Normal 2 6 4" xfId="12070"/>
    <cellStyle name="Normal 2 6 5" xfId="12071"/>
    <cellStyle name="Normal 2 6 6" xfId="12072"/>
    <cellStyle name="Normal 2 6 7" xfId="12073"/>
    <cellStyle name="Normal 2 6 8" xfId="12074"/>
    <cellStyle name="Normal 2 6 9" xfId="12075"/>
    <cellStyle name="Normal 2 7" xfId="12076"/>
    <cellStyle name="Normal 2 7 10" xfId="12077"/>
    <cellStyle name="Normal 2 7 11" xfId="12078"/>
    <cellStyle name="Normal 2 7 12" xfId="12079"/>
    <cellStyle name="Normal 2 7 13" xfId="12080"/>
    <cellStyle name="Normal 2 7 13 2" xfId="12081"/>
    <cellStyle name="Normal 2 7 13 2 2" xfId="12082"/>
    <cellStyle name="Normal 2 7 13 2 3" xfId="12083"/>
    <cellStyle name="Normal 2 7 13 2 4" xfId="12084"/>
    <cellStyle name="Normal 2 7 13 3" xfId="12085"/>
    <cellStyle name="Normal 2 7 13 4" xfId="12086"/>
    <cellStyle name="Normal 2 7 13 5" xfId="12087"/>
    <cellStyle name="Normal 2 7 14" xfId="12088"/>
    <cellStyle name="Normal 2 7 14 2" xfId="12089"/>
    <cellStyle name="Normal 2 7 14 3" xfId="12090"/>
    <cellStyle name="Normal 2 7 14 4" xfId="12091"/>
    <cellStyle name="Normal 2 7 15" xfId="12092"/>
    <cellStyle name="Normal 2 7 16" xfId="12093"/>
    <cellStyle name="Normal 2 7 17" xfId="12094"/>
    <cellStyle name="Normal 2 7 2" xfId="12095"/>
    <cellStyle name="Normal 2 7 2 2" xfId="12096"/>
    <cellStyle name="Normal 2 7 3" xfId="12097"/>
    <cellStyle name="Normal 2 7 3 2" xfId="12098"/>
    <cellStyle name="Normal 2 7 4" xfId="12099"/>
    <cellStyle name="Normal 2 7 5" xfId="12100"/>
    <cellStyle name="Normal 2 7 6" xfId="12101"/>
    <cellStyle name="Normal 2 7 7" xfId="12102"/>
    <cellStyle name="Normal 2 7 8" xfId="12103"/>
    <cellStyle name="Normal 2 7 9" xfId="12104"/>
    <cellStyle name="Normal 2 8" xfId="12105"/>
    <cellStyle name="Normal 2 8 2" xfId="12106"/>
    <cellStyle name="Normal 2 8 3" xfId="12107"/>
    <cellStyle name="Normal 2 8 3 2" xfId="12108"/>
    <cellStyle name="Normal 2 8 4" xfId="12109"/>
    <cellStyle name="Normal 2 8 4 2" xfId="12110"/>
    <cellStyle name="Normal 2 8 4 2 2" xfId="12111"/>
    <cellStyle name="Normal 2 8 4 2 2 2" xfId="12112"/>
    <cellStyle name="Normal 2 8 4 2 2 3" xfId="12113"/>
    <cellStyle name="Normal 2 8 4 2 2 4" xfId="12114"/>
    <cellStyle name="Normal 2 8 4 2 3" xfId="12115"/>
    <cellStyle name="Normal 2 8 4 2 4" xfId="12116"/>
    <cellStyle name="Normal 2 8 4 2 5" xfId="12117"/>
    <cellStyle name="Normal 2 8 4 3" xfId="12118"/>
    <cellStyle name="Normal 2 8 4 4" xfId="12119"/>
    <cellStyle name="Normal 2 8 4 4 2" xfId="12120"/>
    <cellStyle name="Normal 2 8 4 4 3" xfId="12121"/>
    <cellStyle name="Normal 2 8 4 4 4" xfId="12122"/>
    <cellStyle name="Normal 2 8 4 5" xfId="12123"/>
    <cellStyle name="Normal 2 8 4 6" xfId="12124"/>
    <cellStyle name="Normal 2 8 4 7" xfId="12125"/>
    <cellStyle name="Normal 2 8 5" xfId="12126"/>
    <cellStyle name="Normal 2 8 5 2" xfId="12127"/>
    <cellStyle name="Normal 2 8 5 2 2" xfId="12128"/>
    <cellStyle name="Normal 2 8 5 2 3" xfId="12129"/>
    <cellStyle name="Normal 2 8 5 2 4" xfId="12130"/>
    <cellStyle name="Normal 2 8 5 3" xfId="12131"/>
    <cellStyle name="Normal 2 8 5 4" xfId="12132"/>
    <cellStyle name="Normal 2 8 5 5" xfId="12133"/>
    <cellStyle name="Normal 2 8 6" xfId="12134"/>
    <cellStyle name="Normal 2 8 6 2" xfId="12135"/>
    <cellStyle name="Normal 2 8 6 3" xfId="12136"/>
    <cellStyle name="Normal 2 8 6 4" xfId="12137"/>
    <cellStyle name="Normal 2 8 7" xfId="12138"/>
    <cellStyle name="Normal 2 8 8" xfId="12139"/>
    <cellStyle name="Normal 2 8 9" xfId="12140"/>
    <cellStyle name="Normal 2 9" xfId="12141"/>
    <cellStyle name="Normal 2 9 10" xfId="12142"/>
    <cellStyle name="Normal 2 9 10 2" xfId="12143"/>
    <cellStyle name="Normal 2 9 10 2 2" xfId="12144"/>
    <cellStyle name="Normal 2 9 10 2 2 2" xfId="12145"/>
    <cellStyle name="Normal 2 9 10 2 2 3" xfId="12146"/>
    <cellStyle name="Normal 2 9 10 2 2 4" xfId="12147"/>
    <cellStyle name="Normal 2 9 10 2 3" xfId="12148"/>
    <cellStyle name="Normal 2 9 10 2 4" xfId="12149"/>
    <cellStyle name="Normal 2 9 10 2 5" xfId="12150"/>
    <cellStyle name="Normal 2 9 10 3" xfId="12151"/>
    <cellStyle name="Normal 2 9 10 3 2" xfId="12152"/>
    <cellStyle name="Normal 2 9 10 3 3" xfId="12153"/>
    <cellStyle name="Normal 2 9 10 3 4" xfId="12154"/>
    <cellStyle name="Normal 2 9 10 4" xfId="12155"/>
    <cellStyle name="Normal 2 9 10 5" xfId="12156"/>
    <cellStyle name="Normal 2 9 10 6" xfId="12157"/>
    <cellStyle name="Normal 2 9 11" xfId="12158"/>
    <cellStyle name="Normal 2 9 11 2" xfId="12159"/>
    <cellStyle name="Normal 2 9 11 2 2" xfId="12160"/>
    <cellStyle name="Normal 2 9 11 2 3" xfId="12161"/>
    <cellStyle name="Normal 2 9 11 2 4" xfId="12162"/>
    <cellStyle name="Normal 2 9 11 3" xfId="12163"/>
    <cellStyle name="Normal 2 9 11 4" xfId="12164"/>
    <cellStyle name="Normal 2 9 11 5" xfId="12165"/>
    <cellStyle name="Normal 2 9 12" xfId="12166"/>
    <cellStyle name="Normal 2 9 12 2" xfId="12167"/>
    <cellStyle name="Normal 2 9 12 3" xfId="12168"/>
    <cellStyle name="Normal 2 9 12 4" xfId="12169"/>
    <cellStyle name="Normal 2 9 13" xfId="12170"/>
    <cellStyle name="Normal 2 9 14" xfId="12171"/>
    <cellStyle name="Normal 2 9 15" xfId="12172"/>
    <cellStyle name="Normal 2 9 2" xfId="12173"/>
    <cellStyle name="Normal 2 9 2 2" xfId="12174"/>
    <cellStyle name="Normal 2 9 2 2 2" xfId="12175"/>
    <cellStyle name="Normal 2 9 2 3" xfId="12176"/>
    <cellStyle name="Normal 2 9 2 4" xfId="12177"/>
    <cellStyle name="Normal 2 9 2 5" xfId="12178"/>
    <cellStyle name="Normal 2 9 2 6" xfId="12179"/>
    <cellStyle name="Normal 2 9 2 7" xfId="12180"/>
    <cellStyle name="Normal 2 9 2 8" xfId="12181"/>
    <cellStyle name="Normal 2 9 3" xfId="12182"/>
    <cellStyle name="Normal 2 9 3 2" xfId="12183"/>
    <cellStyle name="Normal 2 9 4" xfId="12184"/>
    <cellStyle name="Normal 2 9 5" xfId="12185"/>
    <cellStyle name="Normal 2 9 6" xfId="12186"/>
    <cellStyle name="Normal 2 9 7" xfId="12187"/>
    <cellStyle name="Normal 2 9 8" xfId="12188"/>
    <cellStyle name="Normal 2 9 9" xfId="12189"/>
    <cellStyle name="Normal 2 9 9 2" xfId="12190"/>
    <cellStyle name="Normal 20" xfId="12191"/>
    <cellStyle name="Normal 20 10" xfId="12192"/>
    <cellStyle name="Normal 20 10 2" xfId="12193"/>
    <cellStyle name="Normal 20 11" xfId="12194"/>
    <cellStyle name="Normal 20 11 2" xfId="12195"/>
    <cellStyle name="Normal 20 12" xfId="12196"/>
    <cellStyle name="Normal 20 12 2" xfId="12197"/>
    <cellStyle name="Normal 20 13" xfId="12198"/>
    <cellStyle name="Normal 20 13 2" xfId="12199"/>
    <cellStyle name="Normal 20 13 2 2" xfId="12200"/>
    <cellStyle name="Normal 20 13 2 3" xfId="12201"/>
    <cellStyle name="Normal 20 13 2 3 2" xfId="12202"/>
    <cellStyle name="Normal 20 13 2 3 3" xfId="12203"/>
    <cellStyle name="Normal 20 13 2 3 4" xfId="12204"/>
    <cellStyle name="Normal 20 13 2 4" xfId="12205"/>
    <cellStyle name="Normal 20 13 2 5" xfId="12206"/>
    <cellStyle name="Normal 20 13 2 6" xfId="12207"/>
    <cellStyle name="Normal 20 13 3" xfId="12208"/>
    <cellStyle name="Normal 20 13 4" xfId="12209"/>
    <cellStyle name="Normal 20 13 4 2" xfId="12210"/>
    <cellStyle name="Normal 20 13 4 3" xfId="12211"/>
    <cellStyle name="Normal 20 13 4 4" xfId="12212"/>
    <cellStyle name="Normal 20 13 5" xfId="12213"/>
    <cellStyle name="Normal 20 13 6" xfId="12214"/>
    <cellStyle name="Normal 20 13 7" xfId="12215"/>
    <cellStyle name="Normal 20 14" xfId="12216"/>
    <cellStyle name="Normal 20 15" xfId="12217"/>
    <cellStyle name="Normal 20 15 2" xfId="12218"/>
    <cellStyle name="Normal 20 15 2 2" xfId="12219"/>
    <cellStyle name="Normal 20 15 2 3" xfId="12220"/>
    <cellStyle name="Normal 20 15 2 4" xfId="12221"/>
    <cellStyle name="Normal 20 15 3" xfId="12222"/>
    <cellStyle name="Normal 20 15 4" xfId="12223"/>
    <cellStyle name="Normal 20 15 5" xfId="12224"/>
    <cellStyle name="Normal 20 16" xfId="12225"/>
    <cellStyle name="Normal 20 16 2" xfId="12226"/>
    <cellStyle name="Normal 20 16 3" xfId="12227"/>
    <cellStyle name="Normal 20 16 4" xfId="12228"/>
    <cellStyle name="Normal 20 17" xfId="12229"/>
    <cellStyle name="Normal 20 18" xfId="12230"/>
    <cellStyle name="Normal 20 19" xfId="12231"/>
    <cellStyle name="Normal 20 2" xfId="12232"/>
    <cellStyle name="Normal 20 2 2" xfId="12233"/>
    <cellStyle name="Normal 20 2 2 2" xfId="12234"/>
    <cellStyle name="Normal 20 2 2 2 2" xfId="12235"/>
    <cellStyle name="Normal 20 2 2 2 2 2" xfId="12236"/>
    <cellStyle name="Normal 20 2 2 2 2 3" xfId="12237"/>
    <cellStyle name="Normal 20 2 2 2 2 4" xfId="12238"/>
    <cellStyle name="Normal 20 2 2 2 3" xfId="12239"/>
    <cellStyle name="Normal 20 2 2 2 4" xfId="12240"/>
    <cellStyle name="Normal 20 2 2 2 5" xfId="12241"/>
    <cellStyle name="Normal 20 2 2 3" xfId="12242"/>
    <cellStyle name="Normal 20 2 2 4" xfId="12243"/>
    <cellStyle name="Normal 20 2 2 4 2" xfId="12244"/>
    <cellStyle name="Normal 20 2 2 4 3" xfId="12245"/>
    <cellStyle name="Normal 20 2 2 4 4" xfId="12246"/>
    <cellStyle name="Normal 20 2 2 5" xfId="12247"/>
    <cellStyle name="Normal 20 2 2 6" xfId="12248"/>
    <cellStyle name="Normal 20 2 2 7" xfId="12249"/>
    <cellStyle name="Normal 20 3" xfId="12250"/>
    <cellStyle name="Normal 20 3 2" xfId="12251"/>
    <cellStyle name="Normal 20 3 2 2" xfId="12252"/>
    <cellStyle name="Normal 20 4" xfId="12253"/>
    <cellStyle name="Normal 20 4 2" xfId="12254"/>
    <cellStyle name="Normal 20 5" xfId="12255"/>
    <cellStyle name="Normal 20 5 2" xfId="12256"/>
    <cellStyle name="Normal 20 6" xfId="12257"/>
    <cellStyle name="Normal 20 6 2" xfId="12258"/>
    <cellStyle name="Normal 20 7" xfId="12259"/>
    <cellStyle name="Normal 20 7 2" xfId="12260"/>
    <cellStyle name="Normal 20 8" xfId="12261"/>
    <cellStyle name="Normal 20 8 2" xfId="12262"/>
    <cellStyle name="Normal 20 9" xfId="12263"/>
    <cellStyle name="Normal 20 9 2" xfId="12264"/>
    <cellStyle name="Normal 21" xfId="12265"/>
    <cellStyle name="Normal 21 10" xfId="12266"/>
    <cellStyle name="Normal 21 10 2" xfId="12267"/>
    <cellStyle name="Normal 21 11" xfId="12268"/>
    <cellStyle name="Normal 21 11 2" xfId="12269"/>
    <cellStyle name="Normal 21 12" xfId="12270"/>
    <cellStyle name="Normal 21 12 2" xfId="12271"/>
    <cellStyle name="Normal 21 13" xfId="12272"/>
    <cellStyle name="Normal 21 14" xfId="12273"/>
    <cellStyle name="Normal 21 14 2" xfId="12274"/>
    <cellStyle name="Normal 21 14 2 2" xfId="12275"/>
    <cellStyle name="Normal 21 14 2 2 2" xfId="12276"/>
    <cellStyle name="Normal 21 14 2 2 3" xfId="12277"/>
    <cellStyle name="Normal 21 14 2 2 4" xfId="12278"/>
    <cellStyle name="Normal 21 14 2 3" xfId="12279"/>
    <cellStyle name="Normal 21 14 2 4" xfId="12280"/>
    <cellStyle name="Normal 21 14 2 5" xfId="12281"/>
    <cellStyle name="Normal 21 14 3" xfId="12282"/>
    <cellStyle name="Normal 21 14 3 2" xfId="12283"/>
    <cellStyle name="Normal 21 14 3 3" xfId="12284"/>
    <cellStyle name="Normal 21 14 3 4" xfId="12285"/>
    <cellStyle name="Normal 21 14 4" xfId="12286"/>
    <cellStyle name="Normal 21 14 5" xfId="12287"/>
    <cellStyle name="Normal 21 14 6" xfId="12288"/>
    <cellStyle name="Normal 21 15" xfId="12289"/>
    <cellStyle name="Normal 21 15 2" xfId="12290"/>
    <cellStyle name="Normal 21 15 3" xfId="12291"/>
    <cellStyle name="Normal 21 15 4" xfId="12292"/>
    <cellStyle name="Normal 21 2" xfId="12293"/>
    <cellStyle name="Normal 21 2 2" xfId="12294"/>
    <cellStyle name="Normal 21 2 3" xfId="12295"/>
    <cellStyle name="Normal 21 2 3 2" xfId="12296"/>
    <cellStyle name="Normal 21 2 3 2 2" xfId="12297"/>
    <cellStyle name="Normal 21 2 3 2 2 2" xfId="12298"/>
    <cellStyle name="Normal 21 2 3 2 2 3" xfId="12299"/>
    <cellStyle name="Normal 21 2 3 2 2 4" xfId="12300"/>
    <cellStyle name="Normal 21 2 3 2 3" xfId="12301"/>
    <cellStyle name="Normal 21 2 3 2 4" xfId="12302"/>
    <cellStyle name="Normal 21 2 3 2 5" xfId="12303"/>
    <cellStyle name="Normal 21 2 3 3" xfId="12304"/>
    <cellStyle name="Normal 21 2 3 3 2" xfId="12305"/>
    <cellStyle name="Normal 21 2 3 3 3" xfId="12306"/>
    <cellStyle name="Normal 21 2 3 3 4" xfId="12307"/>
    <cellStyle name="Normal 21 2 3 4" xfId="12308"/>
    <cellStyle name="Normal 21 2 3 5" xfId="12309"/>
    <cellStyle name="Normal 21 2 3 6" xfId="12310"/>
    <cellStyle name="Normal 21 3" xfId="12311"/>
    <cellStyle name="Normal 21 3 2" xfId="12312"/>
    <cellStyle name="Normal 21 4" xfId="12313"/>
    <cellStyle name="Normal 21 4 2" xfId="12314"/>
    <cellStyle name="Normal 21 5" xfId="12315"/>
    <cellStyle name="Normal 21 5 2" xfId="12316"/>
    <cellStyle name="Normal 21 6" xfId="12317"/>
    <cellStyle name="Normal 21 6 2" xfId="12318"/>
    <cellStyle name="Normal 21 7" xfId="12319"/>
    <cellStyle name="Normal 21 7 2" xfId="12320"/>
    <cellStyle name="Normal 21 8" xfId="12321"/>
    <cellStyle name="Normal 21 8 2" xfId="12322"/>
    <cellStyle name="Normal 21 9" xfId="12323"/>
    <cellStyle name="Normal 21 9 2" xfId="12324"/>
    <cellStyle name="Normal 22" xfId="12325"/>
    <cellStyle name="Normal 22 2" xfId="12326"/>
    <cellStyle name="Normal 22 2 2" xfId="12327"/>
    <cellStyle name="Normal 22 2 3" xfId="12328"/>
    <cellStyle name="Normal 22 2 3 2" xfId="12329"/>
    <cellStyle name="Normal 22 2 3 2 2" xfId="12330"/>
    <cellStyle name="Normal 22 2 3 2 2 2" xfId="12331"/>
    <cellStyle name="Normal 22 2 3 2 2 3" xfId="12332"/>
    <cellStyle name="Normal 22 2 3 2 2 4" xfId="12333"/>
    <cellStyle name="Normal 22 2 3 2 3" xfId="12334"/>
    <cellStyle name="Normal 22 2 3 2 4" xfId="12335"/>
    <cellStyle name="Normal 22 2 3 2 5" xfId="12336"/>
    <cellStyle name="Normal 22 2 3 3" xfId="12337"/>
    <cellStyle name="Normal 22 2 3 3 2" xfId="12338"/>
    <cellStyle name="Normal 22 2 3 3 3" xfId="12339"/>
    <cellStyle name="Normal 22 2 3 3 4" xfId="12340"/>
    <cellStyle name="Normal 22 2 3 4" xfId="12341"/>
    <cellStyle name="Normal 22 2 3 5" xfId="12342"/>
    <cellStyle name="Normal 22 2 3 6" xfId="12343"/>
    <cellStyle name="Normal 22 3" xfId="12344"/>
    <cellStyle name="Normal 22 3 2" xfId="12345"/>
    <cellStyle name="Normal 22 3 2 2" xfId="12346"/>
    <cellStyle name="Normal 22 3 2 2 2" xfId="12347"/>
    <cellStyle name="Normal 22 3 2 2 2 2" xfId="12348"/>
    <cellStyle name="Normal 22 3 2 2 2 3" xfId="12349"/>
    <cellStyle name="Normal 22 3 2 2 2 4" xfId="12350"/>
    <cellStyle name="Normal 22 3 2 2 3" xfId="12351"/>
    <cellStyle name="Normal 22 3 2 2 4" xfId="12352"/>
    <cellStyle name="Normal 22 3 2 2 5" xfId="12353"/>
    <cellStyle name="Normal 22 3 2 3" xfId="12354"/>
    <cellStyle name="Normal 22 3 2 4" xfId="12355"/>
    <cellStyle name="Normal 22 3 2 4 2" xfId="12356"/>
    <cellStyle name="Normal 22 3 2 4 3" xfId="12357"/>
    <cellStyle name="Normal 22 3 2 4 4" xfId="12358"/>
    <cellStyle name="Normal 22 3 2 5" xfId="12359"/>
    <cellStyle name="Normal 22 3 2 6" xfId="12360"/>
    <cellStyle name="Normal 22 3 2 7" xfId="12361"/>
    <cellStyle name="Normal 22 3 3" xfId="12362"/>
    <cellStyle name="Normal 22 3 3 2" xfId="12363"/>
    <cellStyle name="Normal 22 3 3 2 2" xfId="12364"/>
    <cellStyle name="Normal 22 3 3 2 2 2" xfId="12365"/>
    <cellStyle name="Normal 22 3 3 2 2 3" xfId="12366"/>
    <cellStyle name="Normal 22 3 3 2 2 4" xfId="12367"/>
    <cellStyle name="Normal 22 3 3 2 3" xfId="12368"/>
    <cellStyle name="Normal 22 3 3 2 4" xfId="12369"/>
    <cellStyle name="Normal 22 3 3 2 5" xfId="12370"/>
    <cellStyle name="Normal 22 3 3 3" xfId="12371"/>
    <cellStyle name="Normal 22 3 3 3 2" xfId="12372"/>
    <cellStyle name="Normal 22 3 3 3 3" xfId="12373"/>
    <cellStyle name="Normal 22 3 3 3 4" xfId="12374"/>
    <cellStyle name="Normal 22 3 3 4" xfId="12375"/>
    <cellStyle name="Normal 22 3 3 5" xfId="12376"/>
    <cellStyle name="Normal 22 3 3 6" xfId="12377"/>
    <cellStyle name="Normal 22 4" xfId="12378"/>
    <cellStyle name="Normal 22 4 2" xfId="12379"/>
    <cellStyle name="Normal 22 4 2 2" xfId="12380"/>
    <cellStyle name="Normal 22 4 2 2 2" xfId="12381"/>
    <cellStyle name="Normal 22 4 2 2 2 2" xfId="12382"/>
    <cellStyle name="Normal 22 4 2 2 2 3" xfId="12383"/>
    <cellStyle name="Normal 22 4 2 2 2 4" xfId="12384"/>
    <cellStyle name="Normal 22 4 2 2 3" xfId="12385"/>
    <cellStyle name="Normal 22 4 2 2 4" xfId="12386"/>
    <cellStyle name="Normal 22 4 2 2 5" xfId="12387"/>
    <cellStyle name="Normal 22 4 2 3" xfId="12388"/>
    <cellStyle name="Normal 22 4 2 3 2" xfId="12389"/>
    <cellStyle name="Normal 22 4 2 3 3" xfId="12390"/>
    <cellStyle name="Normal 22 4 2 3 4" xfId="12391"/>
    <cellStyle name="Normal 22 4 2 4" xfId="12392"/>
    <cellStyle name="Normal 22 4 2 5" xfId="12393"/>
    <cellStyle name="Normal 22 4 2 6" xfId="12394"/>
    <cellStyle name="Normal 22 4 3" xfId="12395"/>
    <cellStyle name="Normal 22 4 4" xfId="12396"/>
    <cellStyle name="Normal 22 4 4 2" xfId="12397"/>
    <cellStyle name="Normal 22 4 4 2 2" xfId="12398"/>
    <cellStyle name="Normal 22 4 4 2 3" xfId="12399"/>
    <cellStyle name="Normal 22 4 4 2 4" xfId="12400"/>
    <cellStyle name="Normal 22 4 4 3" xfId="12401"/>
    <cellStyle name="Normal 22 4 4 4" xfId="12402"/>
    <cellStyle name="Normal 22 4 4 5" xfId="12403"/>
    <cellStyle name="Normal 22 4 5" xfId="12404"/>
    <cellStyle name="Normal 22 4 5 2" xfId="12405"/>
    <cellStyle name="Normal 22 4 5 3" xfId="12406"/>
    <cellStyle name="Normal 22 4 5 4" xfId="12407"/>
    <cellStyle name="Normal 22 4 6" xfId="12408"/>
    <cellStyle name="Normal 22 4 7" xfId="12409"/>
    <cellStyle name="Normal 22 4 8" xfId="12410"/>
    <cellStyle name="Normal 22 5" xfId="12411"/>
    <cellStyle name="Normal 22 5 2" xfId="12412"/>
    <cellStyle name="Normal 22 5 2 2" xfId="12413"/>
    <cellStyle name="Normal 22 5 2 2 2" xfId="12414"/>
    <cellStyle name="Normal 22 5 2 2 3" xfId="12415"/>
    <cellStyle name="Normal 22 5 2 2 4" xfId="12416"/>
    <cellStyle name="Normal 22 5 2 3" xfId="12417"/>
    <cellStyle name="Normal 22 5 2 4" xfId="12418"/>
    <cellStyle name="Normal 22 5 2 5" xfId="12419"/>
    <cellStyle name="Normal 22 5 3" xfId="12420"/>
    <cellStyle name="Normal 22 5 4" xfId="12421"/>
    <cellStyle name="Normal 22 5 4 2" xfId="12422"/>
    <cellStyle name="Normal 22 5 4 3" xfId="12423"/>
    <cellStyle name="Normal 22 5 4 4" xfId="12424"/>
    <cellStyle name="Normal 22 5 5" xfId="12425"/>
    <cellStyle name="Normal 22 5 6" xfId="12426"/>
    <cellStyle name="Normal 22 5 7" xfId="12427"/>
    <cellStyle name="Normal 22 6" xfId="12428"/>
    <cellStyle name="Normal 22 7" xfId="12429"/>
    <cellStyle name="Normal 22 8" xfId="12430"/>
    <cellStyle name="Normal 22 8 2" xfId="12431"/>
    <cellStyle name="Normal 22 8 3" xfId="12432"/>
    <cellStyle name="Normal 22 8 4" xfId="12433"/>
    <cellStyle name="Normal 23" xfId="12434"/>
    <cellStyle name="Normal 23 2" xfId="12435"/>
    <cellStyle name="Normal 23 2 2" xfId="12436"/>
    <cellStyle name="Normal 23 3" xfId="12437"/>
    <cellStyle name="Normal 23 3 2" xfId="12438"/>
    <cellStyle name="Normal 23 4" xfId="12439"/>
    <cellStyle name="Normal 23 4 2" xfId="12440"/>
    <cellStyle name="Normal 23 4 2 2" xfId="12441"/>
    <cellStyle name="Normal 23 4 2 2 2" xfId="12442"/>
    <cellStyle name="Normal 23 4 2 2 3" xfId="12443"/>
    <cellStyle name="Normal 23 4 2 2 4" xfId="12444"/>
    <cellStyle name="Normal 23 4 2 3" xfId="12445"/>
    <cellStyle name="Normal 23 4 2 4" xfId="12446"/>
    <cellStyle name="Normal 23 4 2 5" xfId="12447"/>
    <cellStyle name="Normal 23 4 3" xfId="12448"/>
    <cellStyle name="Normal 23 4 4" xfId="12449"/>
    <cellStyle name="Normal 23 4 4 2" xfId="12450"/>
    <cellStyle name="Normal 23 4 4 3" xfId="12451"/>
    <cellStyle name="Normal 23 4 4 4" xfId="12452"/>
    <cellStyle name="Normal 23 4 5" xfId="12453"/>
    <cellStyle name="Normal 23 4 6" xfId="12454"/>
    <cellStyle name="Normal 23 4 7" xfId="12455"/>
    <cellStyle name="Normal 23 5" xfId="12456"/>
    <cellStyle name="Normal 23 6" xfId="12457"/>
    <cellStyle name="Normal 23 7" xfId="12458"/>
    <cellStyle name="Normal 23 8" xfId="12459"/>
    <cellStyle name="Normal 23 8 2" xfId="12460"/>
    <cellStyle name="Normal 23 8 3" xfId="12461"/>
    <cellStyle name="Normal 23 8 4" xfId="12462"/>
    <cellStyle name="Normal 24" xfId="12463"/>
    <cellStyle name="Normal 24 2" xfId="12464"/>
    <cellStyle name="Normal 24 2 2" xfId="12465"/>
    <cellStyle name="Normal 24 2 3" xfId="12466"/>
    <cellStyle name="Normal 24 2 3 2" xfId="12467"/>
    <cellStyle name="Normal 24 2 3 2 2" xfId="12468"/>
    <cellStyle name="Normal 24 2 3 2 2 2" xfId="12469"/>
    <cellStyle name="Normal 24 2 3 2 2 3" xfId="12470"/>
    <cellStyle name="Normal 24 2 3 2 2 4" xfId="12471"/>
    <cellStyle name="Normal 24 2 3 2 3" xfId="12472"/>
    <cellStyle name="Normal 24 2 3 2 4" xfId="12473"/>
    <cellStyle name="Normal 24 2 3 2 5" xfId="12474"/>
    <cellStyle name="Normal 24 2 3 3" xfId="12475"/>
    <cellStyle name="Normal 24 2 3 3 2" xfId="12476"/>
    <cellStyle name="Normal 24 2 3 3 3" xfId="12477"/>
    <cellStyle name="Normal 24 2 3 3 4" xfId="12478"/>
    <cellStyle name="Normal 24 2 3 4" xfId="12479"/>
    <cellStyle name="Normal 24 2 3 5" xfId="12480"/>
    <cellStyle name="Normal 24 2 3 6" xfId="12481"/>
    <cellStyle name="Normal 24 3" xfId="12482"/>
    <cellStyle name="Normal 24 3 2" xfId="12483"/>
    <cellStyle name="Normal 24 3 2 2" xfId="12484"/>
    <cellStyle name="Normal 24 3 2 2 2" xfId="12485"/>
    <cellStyle name="Normal 24 3 2 2 2 2" xfId="12486"/>
    <cellStyle name="Normal 24 3 2 2 2 3" xfId="12487"/>
    <cellStyle name="Normal 24 3 2 2 2 4" xfId="12488"/>
    <cellStyle name="Normal 24 3 2 2 3" xfId="12489"/>
    <cellStyle name="Normal 24 3 2 2 4" xfId="12490"/>
    <cellStyle name="Normal 24 3 2 2 5" xfId="12491"/>
    <cellStyle name="Normal 24 3 2 3" xfId="12492"/>
    <cellStyle name="Normal 24 3 2 4" xfId="12493"/>
    <cellStyle name="Normal 24 3 2 4 2" xfId="12494"/>
    <cellStyle name="Normal 24 3 2 4 3" xfId="12495"/>
    <cellStyle name="Normal 24 3 2 4 4" xfId="12496"/>
    <cellStyle name="Normal 24 3 2 5" xfId="12497"/>
    <cellStyle name="Normal 24 3 2 6" xfId="12498"/>
    <cellStyle name="Normal 24 3 2 7" xfId="12499"/>
    <cellStyle name="Normal 24 4" xfId="12500"/>
    <cellStyle name="Normal 24 5" xfId="12501"/>
    <cellStyle name="Normal 24 5 2" xfId="12502"/>
    <cellStyle name="Normal 24 5 2 2" xfId="12503"/>
    <cellStyle name="Normal 24 5 2 2 2" xfId="12504"/>
    <cellStyle name="Normal 24 5 2 2 3" xfId="12505"/>
    <cellStyle name="Normal 24 5 2 2 4" xfId="12506"/>
    <cellStyle name="Normal 24 5 2 3" xfId="12507"/>
    <cellStyle name="Normal 24 5 2 4" xfId="12508"/>
    <cellStyle name="Normal 24 5 2 5" xfId="12509"/>
    <cellStyle name="Normal 24 5 3" xfId="12510"/>
    <cellStyle name="Normal 24 5 4" xfId="12511"/>
    <cellStyle name="Normal 24 5 4 2" xfId="12512"/>
    <cellStyle name="Normal 24 5 4 3" xfId="12513"/>
    <cellStyle name="Normal 24 5 4 4" xfId="12514"/>
    <cellStyle name="Normal 24 5 5" xfId="12515"/>
    <cellStyle name="Normal 24 5 6" xfId="12516"/>
    <cellStyle name="Normal 24 5 7" xfId="12517"/>
    <cellStyle name="Normal 24 6" xfId="12518"/>
    <cellStyle name="Normal 24 7" xfId="12519"/>
    <cellStyle name="Normal 24 8" xfId="12520"/>
    <cellStyle name="Normal 24 8 2" xfId="12521"/>
    <cellStyle name="Normal 24 8 3" xfId="12522"/>
    <cellStyle name="Normal 24 8 4" xfId="12523"/>
    <cellStyle name="Normal 25" xfId="12524"/>
    <cellStyle name="Normal 25 2" xfId="12525"/>
    <cellStyle name="Normal 25 2 2" xfId="12526"/>
    <cellStyle name="Normal 25 2 2 2" xfId="12527"/>
    <cellStyle name="Normal 25 3" xfId="12528"/>
    <cellStyle name="Normal 25 3 2" xfId="12529"/>
    <cellStyle name="Normal 25 4" xfId="12530"/>
    <cellStyle name="Normal 25 5" xfId="12531"/>
    <cellStyle name="Normal 25 5 2" xfId="12532"/>
    <cellStyle name="Normal 25 5 2 2" xfId="12533"/>
    <cellStyle name="Normal 25 5 2 2 2" xfId="12534"/>
    <cellStyle name="Normal 25 5 2 2 3" xfId="12535"/>
    <cellStyle name="Normal 25 5 2 2 4" xfId="12536"/>
    <cellStyle name="Normal 25 5 2 3" xfId="12537"/>
    <cellStyle name="Normal 25 5 2 4" xfId="12538"/>
    <cellStyle name="Normal 25 5 2 5" xfId="12539"/>
    <cellStyle name="Normal 25 5 3" xfId="12540"/>
    <cellStyle name="Normal 25 5 3 2" xfId="12541"/>
    <cellStyle name="Normal 25 5 3 3" xfId="12542"/>
    <cellStyle name="Normal 25 5 3 4" xfId="12543"/>
    <cellStyle name="Normal 25 5 4" xfId="12544"/>
    <cellStyle name="Normal 25 5 5" xfId="12545"/>
    <cellStyle name="Normal 25 5 6" xfId="12546"/>
    <cellStyle name="Normal 25 6" xfId="12547"/>
    <cellStyle name="Normal 25 6 2" xfId="12548"/>
    <cellStyle name="Normal 25 6 3" xfId="12549"/>
    <cellStyle name="Normal 25 6 4" xfId="12550"/>
    <cellStyle name="Normal 26" xfId="12551"/>
    <cellStyle name="Normal 26 2" xfId="12552"/>
    <cellStyle name="Normal 26 2 2" xfId="12553"/>
    <cellStyle name="Normal 26 2 2 2" xfId="12554"/>
    <cellStyle name="Normal 26 3" xfId="12555"/>
    <cellStyle name="Normal 26 3 2" xfId="12556"/>
    <cellStyle name="Normal 26 3 3" xfId="12557"/>
    <cellStyle name="Normal 26 3 4" xfId="12558"/>
    <cellStyle name="Normal 26 3 4 2" xfId="12559"/>
    <cellStyle name="Normal 26 3 4 3" xfId="12560"/>
    <cellStyle name="Normal 26 3 4 4" xfId="12561"/>
    <cellStyle name="Normal 26 4" xfId="12562"/>
    <cellStyle name="Normal 26 4 2" xfId="12563"/>
    <cellStyle name="Normal 26 4 3" xfId="12564"/>
    <cellStyle name="Normal 26 4 3 2" xfId="12565"/>
    <cellStyle name="Normal 26 4 3 3" xfId="12566"/>
    <cellStyle name="Normal 26 4 3 4" xfId="12567"/>
    <cellStyle name="Normal 26 5" xfId="12568"/>
    <cellStyle name="Normal 26 5 2" xfId="12569"/>
    <cellStyle name="Normal 26 5 2 2" xfId="12570"/>
    <cellStyle name="Normal 26 5 2 2 2" xfId="12571"/>
    <cellStyle name="Normal 26 5 2 2 3" xfId="12572"/>
    <cellStyle name="Normal 26 5 2 2 4" xfId="12573"/>
    <cellStyle name="Normal 26 5 2 3" xfId="12574"/>
    <cellStyle name="Normal 26 5 2 4" xfId="12575"/>
    <cellStyle name="Normal 26 5 2 5" xfId="12576"/>
    <cellStyle name="Normal 26 5 3" xfId="12577"/>
    <cellStyle name="Normal 26 5 3 2" xfId="12578"/>
    <cellStyle name="Normal 26 5 3 3" xfId="12579"/>
    <cellStyle name="Normal 26 5 3 4" xfId="12580"/>
    <cellStyle name="Normal 26 5 4" xfId="12581"/>
    <cellStyle name="Normal 26 5 5" xfId="12582"/>
    <cellStyle name="Normal 26 5 6" xfId="12583"/>
    <cellStyle name="Normal 26 6" xfId="12584"/>
    <cellStyle name="Normal 26 6 2" xfId="12585"/>
    <cellStyle name="Normal 26 6 3" xfId="12586"/>
    <cellStyle name="Normal 26 6 4" xfId="12587"/>
    <cellStyle name="Normal 27" xfId="12588"/>
    <cellStyle name="Normal 27 2" xfId="12589"/>
    <cellStyle name="Normal 27 2 2" xfId="12590"/>
    <cellStyle name="Normal 27 3" xfId="12591"/>
    <cellStyle name="Normal 27 3 2" xfId="12592"/>
    <cellStyle name="Normal 27 4" xfId="12593"/>
    <cellStyle name="Normal 27 5" xfId="12594"/>
    <cellStyle name="Normal 27 5 2" xfId="12595"/>
    <cellStyle name="Normal 27 5 2 2" xfId="12596"/>
    <cellStyle name="Normal 27 5 2 2 2" xfId="12597"/>
    <cellStyle name="Normal 27 5 2 2 3" xfId="12598"/>
    <cellStyle name="Normal 27 5 2 2 4" xfId="12599"/>
    <cellStyle name="Normal 27 5 2 3" xfId="12600"/>
    <cellStyle name="Normal 27 5 2 4" xfId="12601"/>
    <cellStyle name="Normal 27 5 2 5" xfId="12602"/>
    <cellStyle name="Normal 27 5 3" xfId="12603"/>
    <cellStyle name="Normal 27 5 3 2" xfId="12604"/>
    <cellStyle name="Normal 27 5 3 3" xfId="12605"/>
    <cellStyle name="Normal 27 5 3 4" xfId="12606"/>
    <cellStyle name="Normal 27 5 4" xfId="12607"/>
    <cellStyle name="Normal 27 5 5" xfId="12608"/>
    <cellStyle name="Normal 27 5 6" xfId="12609"/>
    <cellStyle name="Normal 28" xfId="12610"/>
    <cellStyle name="Normal 28 2" xfId="12611"/>
    <cellStyle name="Normal 28 2 2" xfId="12612"/>
    <cellStyle name="Normal 28 3" xfId="12613"/>
    <cellStyle name="Normal 28 3 2" xfId="12614"/>
    <cellStyle name="Normal 28 4" xfId="12615"/>
    <cellStyle name="Normal 28 5" xfId="12616"/>
    <cellStyle name="Normal 28 5 2" xfId="12617"/>
    <cellStyle name="Normal 28 5 2 2" xfId="12618"/>
    <cellStyle name="Normal 28 5 2 2 2" xfId="12619"/>
    <cellStyle name="Normal 28 5 2 2 3" xfId="12620"/>
    <cellStyle name="Normal 28 5 2 2 4" xfId="12621"/>
    <cellStyle name="Normal 28 5 2 3" xfId="12622"/>
    <cellStyle name="Normal 28 5 2 4" xfId="12623"/>
    <cellStyle name="Normal 28 5 2 5" xfId="12624"/>
    <cellStyle name="Normal 28 5 3" xfId="12625"/>
    <cellStyle name="Normal 28 5 3 2" xfId="12626"/>
    <cellStyle name="Normal 28 5 3 3" xfId="12627"/>
    <cellStyle name="Normal 28 5 3 4" xfId="12628"/>
    <cellStyle name="Normal 28 5 4" xfId="12629"/>
    <cellStyle name="Normal 28 5 5" xfId="12630"/>
    <cellStyle name="Normal 28 5 6" xfId="12631"/>
    <cellStyle name="Normal 29" xfId="12632"/>
    <cellStyle name="Normal 29 10" xfId="12633"/>
    <cellStyle name="Normal 29 10 2" xfId="12634"/>
    <cellStyle name="Normal 29 11" xfId="12635"/>
    <cellStyle name="Normal 29 11 2" xfId="12636"/>
    <cellStyle name="Normal 29 12" xfId="12637"/>
    <cellStyle name="Normal 29 12 2" xfId="12638"/>
    <cellStyle name="Normal 29 13" xfId="12639"/>
    <cellStyle name="Normal 29 13 2" xfId="12640"/>
    <cellStyle name="Normal 29 13 2 2" xfId="12641"/>
    <cellStyle name="Normal 29 13 2 3" xfId="12642"/>
    <cellStyle name="Normal 29 13 2 4" xfId="12643"/>
    <cellStyle name="Normal 29 13 3" xfId="12644"/>
    <cellStyle name="Normal 29 13 4" xfId="12645"/>
    <cellStyle name="Normal 29 13 5" xfId="12646"/>
    <cellStyle name="Normal 29 14" xfId="12647"/>
    <cellStyle name="Normal 29 14 2" xfId="12648"/>
    <cellStyle name="Normal 29 14 3" xfId="12649"/>
    <cellStyle name="Normal 29 14 4" xfId="12650"/>
    <cellStyle name="Normal 29 15" xfId="12651"/>
    <cellStyle name="Normal 29 16" xfId="12652"/>
    <cellStyle name="Normal 29 17" xfId="12653"/>
    <cellStyle name="Normal 29 2" xfId="12654"/>
    <cellStyle name="Normal 29 2 2" xfId="12655"/>
    <cellStyle name="Normal 29 3" xfId="12656"/>
    <cellStyle name="Normal 29 3 2" xfId="12657"/>
    <cellStyle name="Normal 29 4" xfId="12658"/>
    <cellStyle name="Normal 29 4 2" xfId="12659"/>
    <cellStyle name="Normal 29 5" xfId="12660"/>
    <cellStyle name="Normal 29 5 2" xfId="12661"/>
    <cellStyle name="Normal 29 6" xfId="12662"/>
    <cellStyle name="Normal 29 6 2" xfId="12663"/>
    <cellStyle name="Normal 29 7" xfId="12664"/>
    <cellStyle name="Normal 29 7 2" xfId="12665"/>
    <cellStyle name="Normal 29 8" xfId="12666"/>
    <cellStyle name="Normal 29 8 2" xfId="12667"/>
    <cellStyle name="Normal 29 9" xfId="12668"/>
    <cellStyle name="Normal 29 9 2" xfId="12669"/>
    <cellStyle name="Normal 3" xfId="12"/>
    <cellStyle name="Normal 3 10" xfId="12670"/>
    <cellStyle name="Normal 3 10 2" xfId="12671"/>
    <cellStyle name="Normal 3 10 2 2" xfId="12672"/>
    <cellStyle name="Normal 3 10 2 3" xfId="12673"/>
    <cellStyle name="Normal 3 10 2 3 2" xfId="12674"/>
    <cellStyle name="Normal 3 10 2 3 2 2" xfId="12675"/>
    <cellStyle name="Normal 3 10 2 3 2 3" xfId="12676"/>
    <cellStyle name="Normal 3 10 2 3 2 4" xfId="12677"/>
    <cellStyle name="Normal 3 10 2 3 3" xfId="12678"/>
    <cellStyle name="Normal 3 10 2 3 4" xfId="12679"/>
    <cellStyle name="Normal 3 10 2 3 5" xfId="12680"/>
    <cellStyle name="Normal 3 10 2 4" xfId="12681"/>
    <cellStyle name="Normal 3 10 2 4 2" xfId="12682"/>
    <cellStyle name="Normal 3 10 2 4 3" xfId="12683"/>
    <cellStyle name="Normal 3 10 2 4 4" xfId="12684"/>
    <cellStyle name="Normal 3 10 2 5" xfId="12685"/>
    <cellStyle name="Normal 3 10 2 6" xfId="12686"/>
    <cellStyle name="Normal 3 10 2 7" xfId="12687"/>
    <cellStyle name="Normal 3 10 3" xfId="12688"/>
    <cellStyle name="Normal 3 10 3 2" xfId="12689"/>
    <cellStyle name="Normal 3 10 3 2 2" xfId="12690"/>
    <cellStyle name="Normal 3 10 3 2 2 2" xfId="12691"/>
    <cellStyle name="Normal 3 10 3 2 2 3" xfId="12692"/>
    <cellStyle name="Normal 3 10 3 2 2 4" xfId="12693"/>
    <cellStyle name="Normal 3 10 3 2 3" xfId="12694"/>
    <cellStyle name="Normal 3 10 3 2 4" xfId="12695"/>
    <cellStyle name="Normal 3 10 3 2 5" xfId="12696"/>
    <cellStyle name="Normal 3 10 3 3" xfId="12697"/>
    <cellStyle name="Normal 3 10 3 3 2" xfId="12698"/>
    <cellStyle name="Normal 3 10 3 3 3" xfId="12699"/>
    <cellStyle name="Normal 3 10 3 3 4" xfId="12700"/>
    <cellStyle name="Normal 3 10 3 4" xfId="12701"/>
    <cellStyle name="Normal 3 10 3 5" xfId="12702"/>
    <cellStyle name="Normal 3 10 3 6" xfId="12703"/>
    <cellStyle name="Normal 3 10 4" xfId="12704"/>
    <cellStyle name="Normal 3 10 5" xfId="12705"/>
    <cellStyle name="Normal 3 10 5 2" xfId="12706"/>
    <cellStyle name="Normal 3 10 5 2 2" xfId="12707"/>
    <cellStyle name="Normal 3 10 5 2 3" xfId="12708"/>
    <cellStyle name="Normal 3 10 5 2 4" xfId="12709"/>
    <cellStyle name="Normal 3 10 5 3" xfId="12710"/>
    <cellStyle name="Normal 3 10 5 4" xfId="12711"/>
    <cellStyle name="Normal 3 10 5 5" xfId="12712"/>
    <cellStyle name="Normal 3 10 6" xfId="12713"/>
    <cellStyle name="Normal 3 10 7" xfId="12714"/>
    <cellStyle name="Normal 3 10 8" xfId="12715"/>
    <cellStyle name="Normal 3 11" xfId="12716"/>
    <cellStyle name="Normal 3 11 2" xfId="12717"/>
    <cellStyle name="Normal 3 11 2 2" xfId="12718"/>
    <cellStyle name="Normal 3 11 2 2 2" xfId="12719"/>
    <cellStyle name="Normal 3 11 2 2 2 2" xfId="12720"/>
    <cellStyle name="Normal 3 11 2 2 2 3" xfId="12721"/>
    <cellStyle name="Normal 3 11 2 2 2 4" xfId="12722"/>
    <cellStyle name="Normal 3 11 2 2 3" xfId="12723"/>
    <cellStyle name="Normal 3 11 2 2 4" xfId="12724"/>
    <cellStyle name="Normal 3 11 2 2 5" xfId="12725"/>
    <cellStyle name="Normal 3 11 2 3" xfId="12726"/>
    <cellStyle name="Normal 3 11 2 3 2" xfId="12727"/>
    <cellStyle name="Normal 3 11 2 3 3" xfId="12728"/>
    <cellStyle name="Normal 3 11 2 3 4" xfId="12729"/>
    <cellStyle name="Normal 3 11 2 4" xfId="12730"/>
    <cellStyle name="Normal 3 11 2 5" xfId="12731"/>
    <cellStyle name="Normal 3 11 2 6" xfId="12732"/>
    <cellStyle name="Normal 3 11 3" xfId="12733"/>
    <cellStyle name="Normal 3 11 4" xfId="12734"/>
    <cellStyle name="Normal 3 11 4 2" xfId="12735"/>
    <cellStyle name="Normal 3 11 4 2 2" xfId="12736"/>
    <cellStyle name="Normal 3 11 4 2 3" xfId="12737"/>
    <cellStyle name="Normal 3 11 4 2 4" xfId="12738"/>
    <cellStyle name="Normal 3 11 4 3" xfId="12739"/>
    <cellStyle name="Normal 3 11 4 4" xfId="12740"/>
    <cellStyle name="Normal 3 11 4 5" xfId="12741"/>
    <cellStyle name="Normal 3 11 5" xfId="12742"/>
    <cellStyle name="Normal 3 11 6" xfId="12743"/>
    <cellStyle name="Normal 3 11 7" xfId="12744"/>
    <cellStyle name="Normal 3 12" xfId="12745"/>
    <cellStyle name="Normal 3 12 2" xfId="12746"/>
    <cellStyle name="Normal 3 12 2 2" xfId="12747"/>
    <cellStyle name="Normal 3 12 2 2 2" xfId="12748"/>
    <cellStyle name="Normal 3 12 2 2 3" xfId="12749"/>
    <cellStyle name="Normal 3 12 2 2 4" xfId="12750"/>
    <cellStyle name="Normal 3 12 3" xfId="12751"/>
    <cellStyle name="Normal 3 12 3 2" xfId="12752"/>
    <cellStyle name="Normal 3 12 3 2 2" xfId="12753"/>
    <cellStyle name="Normal 3 12 3 2 3" xfId="12754"/>
    <cellStyle name="Normal 3 12 3 2 4" xfId="12755"/>
    <cellStyle name="Normal 3 12 3 3" xfId="12756"/>
    <cellStyle name="Normal 3 12 3 4" xfId="12757"/>
    <cellStyle name="Normal 3 12 3 5" xfId="12758"/>
    <cellStyle name="Normal 3 12 4" xfId="12759"/>
    <cellStyle name="Normal 3 12 5" xfId="12760"/>
    <cellStyle name="Normal 3 12 6" xfId="12761"/>
    <cellStyle name="Normal 3 13" xfId="12762"/>
    <cellStyle name="Normal 3 13 2" xfId="12763"/>
    <cellStyle name="Normal 3 13 3" xfId="12764"/>
    <cellStyle name="Normal 3 13 3 2" xfId="12765"/>
    <cellStyle name="Normal 3 13 3 2 2" xfId="12766"/>
    <cellStyle name="Normal 3 13 3 2 3" xfId="12767"/>
    <cellStyle name="Normal 3 13 3 2 4" xfId="12768"/>
    <cellStyle name="Normal 3 13 3 3" xfId="12769"/>
    <cellStyle name="Normal 3 13 3 4" xfId="12770"/>
    <cellStyle name="Normal 3 13 3 5" xfId="12771"/>
    <cellStyle name="Normal 3 13 4" xfId="12772"/>
    <cellStyle name="Normal 3 13 4 2" xfId="12773"/>
    <cellStyle name="Normal 3 13 4 3" xfId="12774"/>
    <cellStyle name="Normal 3 13 4 4" xfId="12775"/>
    <cellStyle name="Normal 3 13 5" xfId="12776"/>
    <cellStyle name="Normal 3 13 6" xfId="12777"/>
    <cellStyle name="Normal 3 13 7" xfId="12778"/>
    <cellStyle name="Normal 3 14" xfId="12779"/>
    <cellStyle name="Normal 3 14 2" xfId="12780"/>
    <cellStyle name="Normal 3 15" xfId="12781"/>
    <cellStyle name="Normal 3 15 2" xfId="12782"/>
    <cellStyle name="Normal 3 16" xfId="12783"/>
    <cellStyle name="Normal 3 16 2" xfId="12784"/>
    <cellStyle name="Normal 3 17" xfId="12785"/>
    <cellStyle name="Normal 3 17 2" xfId="12786"/>
    <cellStyle name="Normal 3 18" xfId="12787"/>
    <cellStyle name="Normal 3 18 2" xfId="12788"/>
    <cellStyle name="Normal 3 19" xfId="12789"/>
    <cellStyle name="Normal 3 19 2" xfId="12790"/>
    <cellStyle name="Normal 3 2" xfId="12791"/>
    <cellStyle name="Normal 3 2 10" xfId="12792"/>
    <cellStyle name="Normal 3 2 10 2" xfId="12793"/>
    <cellStyle name="Normal 3 2 10 3" xfId="12794"/>
    <cellStyle name="Normal 3 2 10 3 2" xfId="12795"/>
    <cellStyle name="Normal 3 2 10 3 2 2" xfId="12796"/>
    <cellStyle name="Normal 3 2 10 3 2 3" xfId="12797"/>
    <cellStyle name="Normal 3 2 10 3 2 4" xfId="12798"/>
    <cellStyle name="Normal 3 2 10 3 3" xfId="12799"/>
    <cellStyle name="Normal 3 2 10 3 4" xfId="12800"/>
    <cellStyle name="Normal 3 2 10 3 5" xfId="12801"/>
    <cellStyle name="Normal 3 2 10 4" xfId="12802"/>
    <cellStyle name="Normal 3 2 10 4 2" xfId="12803"/>
    <cellStyle name="Normal 3 2 10 4 3" xfId="12804"/>
    <cellStyle name="Normal 3 2 10 4 4" xfId="12805"/>
    <cellStyle name="Normal 3 2 10 5" xfId="12806"/>
    <cellStyle name="Normal 3 2 10 6" xfId="12807"/>
    <cellStyle name="Normal 3 2 10 7" xfId="12808"/>
    <cellStyle name="Normal 3 2 11" xfId="12809"/>
    <cellStyle name="Normal 3 2 11 2" xfId="12810"/>
    <cellStyle name="Normal 3 2 11 3" xfId="12811"/>
    <cellStyle name="Normal 3 2 11 3 2" xfId="12812"/>
    <cellStyle name="Normal 3 2 11 3 2 2" xfId="12813"/>
    <cellStyle name="Normal 3 2 11 3 2 3" xfId="12814"/>
    <cellStyle name="Normal 3 2 11 3 2 4" xfId="12815"/>
    <cellStyle name="Normal 3 2 11 3 3" xfId="12816"/>
    <cellStyle name="Normal 3 2 11 3 4" xfId="12817"/>
    <cellStyle name="Normal 3 2 11 3 5" xfId="12818"/>
    <cellStyle name="Normal 3 2 11 4" xfId="12819"/>
    <cellStyle name="Normal 3 2 11 4 2" xfId="12820"/>
    <cellStyle name="Normal 3 2 11 4 3" xfId="12821"/>
    <cellStyle name="Normal 3 2 11 4 4" xfId="12822"/>
    <cellStyle name="Normal 3 2 11 5" xfId="12823"/>
    <cellStyle name="Normal 3 2 11 6" xfId="12824"/>
    <cellStyle name="Normal 3 2 11 7" xfId="12825"/>
    <cellStyle name="Normal 3 2 12" xfId="12826"/>
    <cellStyle name="Normal 3 2 13" xfId="12827"/>
    <cellStyle name="Normal 3 2 14" xfId="12828"/>
    <cellStyle name="Normal 3 2 15" xfId="12829"/>
    <cellStyle name="Normal 3 2 16" xfId="12830"/>
    <cellStyle name="Normal 3 2 17" xfId="12831"/>
    <cellStyle name="Normal 3 2 17 2" xfId="12832"/>
    <cellStyle name="Normal 3 2 18" xfId="12833"/>
    <cellStyle name="Normal 3 2 18 2" xfId="12834"/>
    <cellStyle name="Normal 3 2 19" xfId="12835"/>
    <cellStyle name="Normal 3 2 19 2" xfId="12836"/>
    <cellStyle name="Normal 3 2 2" xfId="12837"/>
    <cellStyle name="Normal 3 2 2 10" xfId="12838"/>
    <cellStyle name="Normal 3 2 2 11" xfId="12839"/>
    <cellStyle name="Normal 3 2 2 11 2" xfId="12840"/>
    <cellStyle name="Normal 3 2 2 11 2 2" xfId="12841"/>
    <cellStyle name="Normal 3 2 2 11 2 3" xfId="12842"/>
    <cellStyle name="Normal 3 2 2 11 2 4" xfId="12843"/>
    <cellStyle name="Normal 3 2 2 11 3" xfId="12844"/>
    <cellStyle name="Normal 3 2 2 11 4" xfId="12845"/>
    <cellStyle name="Normal 3 2 2 11 5" xfId="12846"/>
    <cellStyle name="Normal 3 2 2 12" xfId="12847"/>
    <cellStyle name="Normal 3 2 2 12 2" xfId="12848"/>
    <cellStyle name="Normal 3 2 2 12 3" xfId="12849"/>
    <cellStyle name="Normal 3 2 2 12 4" xfId="12850"/>
    <cellStyle name="Normal 3 2 2 13" xfId="12851"/>
    <cellStyle name="Normal 3 2 2 14" xfId="12852"/>
    <cellStyle name="Normal 3 2 2 15" xfId="12853"/>
    <cellStyle name="Normal 3 2 2 2" xfId="12854"/>
    <cellStyle name="Normal 3 2 2 2 10" xfId="12855"/>
    <cellStyle name="Normal 3 2 2 2 10 2" xfId="12856"/>
    <cellStyle name="Normal 3 2 2 2 10 2 2" xfId="12857"/>
    <cellStyle name="Normal 3 2 2 2 10 2 3" xfId="12858"/>
    <cellStyle name="Normal 3 2 2 2 10 2 4" xfId="12859"/>
    <cellStyle name="Normal 3 2 2 2 10 3" xfId="12860"/>
    <cellStyle name="Normal 3 2 2 2 10 4" xfId="12861"/>
    <cellStyle name="Normal 3 2 2 2 10 5" xfId="12862"/>
    <cellStyle name="Normal 3 2 2 2 11" xfId="12863"/>
    <cellStyle name="Normal 3 2 2 2 11 2" xfId="12864"/>
    <cellStyle name="Normal 3 2 2 2 11 3" xfId="12865"/>
    <cellStyle name="Normal 3 2 2 2 11 4" xfId="12866"/>
    <cellStyle name="Normal 3 2 2 2 12" xfId="12867"/>
    <cellStyle name="Normal 3 2 2 2 13" xfId="12868"/>
    <cellStyle name="Normal 3 2 2 2 14" xfId="12869"/>
    <cellStyle name="Normal 3 2 2 2 2" xfId="12870"/>
    <cellStyle name="Normal 3 2 2 2 2 10" xfId="12871"/>
    <cellStyle name="Normal 3 2 2 2 2 2" xfId="12872"/>
    <cellStyle name="Normal 3 2 2 2 2 2 2" xfId="12873"/>
    <cellStyle name="Normal 3 2 2 2 2 2 2 2" xfId="12874"/>
    <cellStyle name="Normal 3 2 2 2 2 2 2 2 2" xfId="12875"/>
    <cellStyle name="Normal 3 2 2 2 2 2 2 2 2 2" xfId="12876"/>
    <cellStyle name="Normal 3 2 2 2 2 2 2 2 2 3" xfId="12877"/>
    <cellStyle name="Normal 3 2 2 2 2 2 2 2 2 4" xfId="12878"/>
    <cellStyle name="Normal 3 2 2 2 2 2 2 2 3" xfId="12879"/>
    <cellStyle name="Normal 3 2 2 2 2 2 2 2 4" xfId="12880"/>
    <cellStyle name="Normal 3 2 2 2 2 2 2 2 5" xfId="12881"/>
    <cellStyle name="Normal 3 2 2 2 2 2 2 3" xfId="12882"/>
    <cellStyle name="Normal 3 2 2 2 2 2 2 3 2" xfId="12883"/>
    <cellStyle name="Normal 3 2 2 2 2 2 2 3 3" xfId="12884"/>
    <cellStyle name="Normal 3 2 2 2 2 2 2 3 4" xfId="12885"/>
    <cellStyle name="Normal 3 2 2 2 2 2 2 4" xfId="12886"/>
    <cellStyle name="Normal 3 2 2 2 2 2 2 5" xfId="12887"/>
    <cellStyle name="Normal 3 2 2 2 2 2 2 6" xfId="12888"/>
    <cellStyle name="Normal 3 2 2 2 2 2 3" xfId="12889"/>
    <cellStyle name="Normal 3 2 2 2 2 2 3 2" xfId="12890"/>
    <cellStyle name="Normal 3 2 2 2 2 2 3 2 2" xfId="12891"/>
    <cellStyle name="Normal 3 2 2 2 2 2 3 2 2 2" xfId="12892"/>
    <cellStyle name="Normal 3 2 2 2 2 2 3 2 2 3" xfId="12893"/>
    <cellStyle name="Normal 3 2 2 2 2 2 3 2 2 4" xfId="12894"/>
    <cellStyle name="Normal 3 2 2 2 2 2 3 2 3" xfId="12895"/>
    <cellStyle name="Normal 3 2 2 2 2 2 3 2 4" xfId="12896"/>
    <cellStyle name="Normal 3 2 2 2 2 2 3 2 5" xfId="12897"/>
    <cellStyle name="Normal 3 2 2 2 2 2 3 3" xfId="12898"/>
    <cellStyle name="Normal 3 2 2 2 2 2 3 3 2" xfId="12899"/>
    <cellStyle name="Normal 3 2 2 2 2 2 3 3 3" xfId="12900"/>
    <cellStyle name="Normal 3 2 2 2 2 2 3 3 4" xfId="12901"/>
    <cellStyle name="Normal 3 2 2 2 2 2 3 4" xfId="12902"/>
    <cellStyle name="Normal 3 2 2 2 2 2 3 5" xfId="12903"/>
    <cellStyle name="Normal 3 2 2 2 2 2 3 6" xfId="12904"/>
    <cellStyle name="Normal 3 2 2 2 2 2 4" xfId="12905"/>
    <cellStyle name="Normal 3 2 2 2 2 2 4 2" xfId="12906"/>
    <cellStyle name="Normal 3 2 2 2 2 2 4 2 2" xfId="12907"/>
    <cellStyle name="Normal 3 2 2 2 2 2 4 2 3" xfId="12908"/>
    <cellStyle name="Normal 3 2 2 2 2 2 4 2 4" xfId="12909"/>
    <cellStyle name="Normal 3 2 2 2 2 2 4 3" xfId="12910"/>
    <cellStyle name="Normal 3 2 2 2 2 2 4 4" xfId="12911"/>
    <cellStyle name="Normal 3 2 2 2 2 2 4 5" xfId="12912"/>
    <cellStyle name="Normal 3 2 2 2 2 2 5" xfId="12913"/>
    <cellStyle name="Normal 3 2 2 2 2 2 5 2" xfId="12914"/>
    <cellStyle name="Normal 3 2 2 2 2 2 5 3" xfId="12915"/>
    <cellStyle name="Normal 3 2 2 2 2 2 5 4" xfId="12916"/>
    <cellStyle name="Normal 3 2 2 2 2 2 6" xfId="12917"/>
    <cellStyle name="Normal 3 2 2 2 2 2 7" xfId="12918"/>
    <cellStyle name="Normal 3 2 2 2 2 2 8" xfId="12919"/>
    <cellStyle name="Normal 3 2 2 2 2 3" xfId="12920"/>
    <cellStyle name="Normal 3 2 2 2 2 3 2" xfId="12921"/>
    <cellStyle name="Normal 3 2 2 2 2 3 2 2" xfId="12922"/>
    <cellStyle name="Normal 3 2 2 2 2 3 2 2 2" xfId="12923"/>
    <cellStyle name="Normal 3 2 2 2 2 3 2 2 3" xfId="12924"/>
    <cellStyle name="Normal 3 2 2 2 2 3 2 2 4" xfId="12925"/>
    <cellStyle name="Normal 3 2 2 2 2 3 2 3" xfId="12926"/>
    <cellStyle name="Normal 3 2 2 2 2 3 2 4" xfId="12927"/>
    <cellStyle name="Normal 3 2 2 2 2 3 2 5" xfId="12928"/>
    <cellStyle name="Normal 3 2 2 2 2 3 3" xfId="12929"/>
    <cellStyle name="Normal 3 2 2 2 2 3 3 2" xfId="12930"/>
    <cellStyle name="Normal 3 2 2 2 2 3 3 3" xfId="12931"/>
    <cellStyle name="Normal 3 2 2 2 2 3 3 4" xfId="12932"/>
    <cellStyle name="Normal 3 2 2 2 2 3 4" xfId="12933"/>
    <cellStyle name="Normal 3 2 2 2 2 3 5" xfId="12934"/>
    <cellStyle name="Normal 3 2 2 2 2 3 6" xfId="12935"/>
    <cellStyle name="Normal 3 2 2 2 2 4" xfId="12936"/>
    <cellStyle name="Normal 3 2 2 2 2 4 2" xfId="12937"/>
    <cellStyle name="Normal 3 2 2 2 2 4 2 2" xfId="12938"/>
    <cellStyle name="Normal 3 2 2 2 2 4 2 2 2" xfId="12939"/>
    <cellStyle name="Normal 3 2 2 2 2 4 2 2 3" xfId="12940"/>
    <cellStyle name="Normal 3 2 2 2 2 4 2 2 4" xfId="12941"/>
    <cellStyle name="Normal 3 2 2 2 2 4 2 3" xfId="12942"/>
    <cellStyle name="Normal 3 2 2 2 2 4 2 4" xfId="12943"/>
    <cellStyle name="Normal 3 2 2 2 2 4 2 5" xfId="12944"/>
    <cellStyle name="Normal 3 2 2 2 2 4 3" xfId="12945"/>
    <cellStyle name="Normal 3 2 2 2 2 4 3 2" xfId="12946"/>
    <cellStyle name="Normal 3 2 2 2 2 4 3 3" xfId="12947"/>
    <cellStyle name="Normal 3 2 2 2 2 4 3 4" xfId="12948"/>
    <cellStyle name="Normal 3 2 2 2 2 4 4" xfId="12949"/>
    <cellStyle name="Normal 3 2 2 2 2 4 5" xfId="12950"/>
    <cellStyle name="Normal 3 2 2 2 2 4 6" xfId="12951"/>
    <cellStyle name="Normal 3 2 2 2 2 5" xfId="12952"/>
    <cellStyle name="Normal 3 2 2 2 2 6" xfId="12953"/>
    <cellStyle name="Normal 3 2 2 2 2 6 2" xfId="12954"/>
    <cellStyle name="Normal 3 2 2 2 2 6 2 2" xfId="12955"/>
    <cellStyle name="Normal 3 2 2 2 2 6 2 3" xfId="12956"/>
    <cellStyle name="Normal 3 2 2 2 2 6 2 4" xfId="12957"/>
    <cellStyle name="Normal 3 2 2 2 2 6 3" xfId="12958"/>
    <cellStyle name="Normal 3 2 2 2 2 6 4" xfId="12959"/>
    <cellStyle name="Normal 3 2 2 2 2 6 5" xfId="12960"/>
    <cellStyle name="Normal 3 2 2 2 2 7" xfId="12961"/>
    <cellStyle name="Normal 3 2 2 2 2 7 2" xfId="12962"/>
    <cellStyle name="Normal 3 2 2 2 2 7 3" xfId="12963"/>
    <cellStyle name="Normal 3 2 2 2 2 7 4" xfId="12964"/>
    <cellStyle name="Normal 3 2 2 2 2 8" xfId="12965"/>
    <cellStyle name="Normal 3 2 2 2 2 9" xfId="12966"/>
    <cellStyle name="Normal 3 2 2 2 3" xfId="12967"/>
    <cellStyle name="Normal 3 2 2 2 3 2" xfId="12968"/>
    <cellStyle name="Normal 3 2 2 2 3 2 2" xfId="12969"/>
    <cellStyle name="Normal 3 2 2 2 3 2 2 2" xfId="12970"/>
    <cellStyle name="Normal 3 2 2 2 3 2 2 2 2" xfId="12971"/>
    <cellStyle name="Normal 3 2 2 2 3 2 2 2 2 2" xfId="12972"/>
    <cellStyle name="Normal 3 2 2 2 3 2 2 2 2 3" xfId="12973"/>
    <cellStyle name="Normal 3 2 2 2 3 2 2 2 2 4" xfId="12974"/>
    <cellStyle name="Normal 3 2 2 2 3 2 2 2 3" xfId="12975"/>
    <cellStyle name="Normal 3 2 2 2 3 2 2 2 4" xfId="12976"/>
    <cellStyle name="Normal 3 2 2 2 3 2 2 2 5" xfId="12977"/>
    <cellStyle name="Normal 3 2 2 2 3 2 2 3" xfId="12978"/>
    <cellStyle name="Normal 3 2 2 2 3 2 2 3 2" xfId="12979"/>
    <cellStyle name="Normal 3 2 2 2 3 2 2 3 3" xfId="12980"/>
    <cellStyle name="Normal 3 2 2 2 3 2 2 3 4" xfId="12981"/>
    <cellStyle name="Normal 3 2 2 2 3 2 2 4" xfId="12982"/>
    <cellStyle name="Normal 3 2 2 2 3 2 2 5" xfId="12983"/>
    <cellStyle name="Normal 3 2 2 2 3 2 2 6" xfId="12984"/>
    <cellStyle name="Normal 3 2 2 2 3 2 3" xfId="12985"/>
    <cellStyle name="Normal 3 2 2 2 3 2 3 2" xfId="12986"/>
    <cellStyle name="Normal 3 2 2 2 3 2 3 2 2" xfId="12987"/>
    <cellStyle name="Normal 3 2 2 2 3 2 3 2 2 2" xfId="12988"/>
    <cellStyle name="Normal 3 2 2 2 3 2 3 2 2 3" xfId="12989"/>
    <cellStyle name="Normal 3 2 2 2 3 2 3 2 2 4" xfId="12990"/>
    <cellStyle name="Normal 3 2 2 2 3 2 3 2 3" xfId="12991"/>
    <cellStyle name="Normal 3 2 2 2 3 2 3 2 4" xfId="12992"/>
    <cellStyle name="Normal 3 2 2 2 3 2 3 2 5" xfId="12993"/>
    <cellStyle name="Normal 3 2 2 2 3 2 3 3" xfId="12994"/>
    <cellStyle name="Normal 3 2 2 2 3 2 3 3 2" xfId="12995"/>
    <cellStyle name="Normal 3 2 2 2 3 2 3 3 3" xfId="12996"/>
    <cellStyle name="Normal 3 2 2 2 3 2 3 3 4" xfId="12997"/>
    <cellStyle name="Normal 3 2 2 2 3 2 3 4" xfId="12998"/>
    <cellStyle name="Normal 3 2 2 2 3 2 3 5" xfId="12999"/>
    <cellStyle name="Normal 3 2 2 2 3 2 3 6" xfId="13000"/>
    <cellStyle name="Normal 3 2 2 2 3 2 4" xfId="13001"/>
    <cellStyle name="Normal 3 2 2 2 3 2 4 2" xfId="13002"/>
    <cellStyle name="Normal 3 2 2 2 3 2 4 2 2" xfId="13003"/>
    <cellStyle name="Normal 3 2 2 2 3 2 4 2 3" xfId="13004"/>
    <cellStyle name="Normal 3 2 2 2 3 2 4 2 4" xfId="13005"/>
    <cellStyle name="Normal 3 2 2 2 3 2 4 3" xfId="13006"/>
    <cellStyle name="Normal 3 2 2 2 3 2 4 4" xfId="13007"/>
    <cellStyle name="Normal 3 2 2 2 3 2 4 5" xfId="13008"/>
    <cellStyle name="Normal 3 2 2 2 3 2 5" xfId="13009"/>
    <cellStyle name="Normal 3 2 2 2 3 2 5 2" xfId="13010"/>
    <cellStyle name="Normal 3 2 2 2 3 2 5 3" xfId="13011"/>
    <cellStyle name="Normal 3 2 2 2 3 2 5 4" xfId="13012"/>
    <cellStyle name="Normal 3 2 2 2 3 2 6" xfId="13013"/>
    <cellStyle name="Normal 3 2 2 2 3 2 7" xfId="13014"/>
    <cellStyle name="Normal 3 2 2 2 3 2 8" xfId="13015"/>
    <cellStyle name="Normal 3 2 2 2 3 3" xfId="13016"/>
    <cellStyle name="Normal 3 2 2 2 3 3 2" xfId="13017"/>
    <cellStyle name="Normal 3 2 2 2 3 3 2 2" xfId="13018"/>
    <cellStyle name="Normal 3 2 2 2 3 3 2 2 2" xfId="13019"/>
    <cellStyle name="Normal 3 2 2 2 3 3 2 2 3" xfId="13020"/>
    <cellStyle name="Normal 3 2 2 2 3 3 2 2 4" xfId="13021"/>
    <cellStyle name="Normal 3 2 2 2 3 3 2 3" xfId="13022"/>
    <cellStyle name="Normal 3 2 2 2 3 3 2 4" xfId="13023"/>
    <cellStyle name="Normal 3 2 2 2 3 3 2 5" xfId="13024"/>
    <cellStyle name="Normal 3 2 2 2 3 3 3" xfId="13025"/>
    <cellStyle name="Normal 3 2 2 2 3 3 3 2" xfId="13026"/>
    <cellStyle name="Normal 3 2 2 2 3 3 3 3" xfId="13027"/>
    <cellStyle name="Normal 3 2 2 2 3 3 3 4" xfId="13028"/>
    <cellStyle name="Normal 3 2 2 2 3 3 4" xfId="13029"/>
    <cellStyle name="Normal 3 2 2 2 3 3 5" xfId="13030"/>
    <cellStyle name="Normal 3 2 2 2 3 3 6" xfId="13031"/>
    <cellStyle name="Normal 3 2 2 2 3 4" xfId="13032"/>
    <cellStyle name="Normal 3 2 2 2 3 4 2" xfId="13033"/>
    <cellStyle name="Normal 3 2 2 2 3 4 2 2" xfId="13034"/>
    <cellStyle name="Normal 3 2 2 2 3 4 2 2 2" xfId="13035"/>
    <cellStyle name="Normal 3 2 2 2 3 4 2 2 3" xfId="13036"/>
    <cellStyle name="Normal 3 2 2 2 3 4 2 2 4" xfId="13037"/>
    <cellStyle name="Normal 3 2 2 2 3 4 2 3" xfId="13038"/>
    <cellStyle name="Normal 3 2 2 2 3 4 2 4" xfId="13039"/>
    <cellStyle name="Normal 3 2 2 2 3 4 2 5" xfId="13040"/>
    <cellStyle name="Normal 3 2 2 2 3 4 3" xfId="13041"/>
    <cellStyle name="Normal 3 2 2 2 3 4 3 2" xfId="13042"/>
    <cellStyle name="Normal 3 2 2 2 3 4 3 3" xfId="13043"/>
    <cellStyle name="Normal 3 2 2 2 3 4 3 4" xfId="13044"/>
    <cellStyle name="Normal 3 2 2 2 3 4 4" xfId="13045"/>
    <cellStyle name="Normal 3 2 2 2 3 4 5" xfId="13046"/>
    <cellStyle name="Normal 3 2 2 2 3 4 6" xfId="13047"/>
    <cellStyle name="Normal 3 2 2 2 3 5" xfId="13048"/>
    <cellStyle name="Normal 3 2 2 2 3 5 2" xfId="13049"/>
    <cellStyle name="Normal 3 2 2 2 3 5 2 2" xfId="13050"/>
    <cellStyle name="Normal 3 2 2 2 3 5 2 3" xfId="13051"/>
    <cellStyle name="Normal 3 2 2 2 3 5 2 4" xfId="13052"/>
    <cellStyle name="Normal 3 2 2 2 3 5 3" xfId="13053"/>
    <cellStyle name="Normal 3 2 2 2 3 5 4" xfId="13054"/>
    <cellStyle name="Normal 3 2 2 2 3 5 5" xfId="13055"/>
    <cellStyle name="Normal 3 2 2 2 3 6" xfId="13056"/>
    <cellStyle name="Normal 3 2 2 2 3 6 2" xfId="13057"/>
    <cellStyle name="Normal 3 2 2 2 3 6 3" xfId="13058"/>
    <cellStyle name="Normal 3 2 2 2 3 6 4" xfId="13059"/>
    <cellStyle name="Normal 3 2 2 2 3 7" xfId="13060"/>
    <cellStyle name="Normal 3 2 2 2 3 8" xfId="13061"/>
    <cellStyle name="Normal 3 2 2 2 3 9" xfId="13062"/>
    <cellStyle name="Normal 3 2 2 2 4" xfId="13063"/>
    <cellStyle name="Normal 3 2 2 2 4 2" xfId="13064"/>
    <cellStyle name="Normal 3 2 2 2 4 2 2" xfId="13065"/>
    <cellStyle name="Normal 3 2 2 2 4 2 2 2" xfId="13066"/>
    <cellStyle name="Normal 3 2 2 2 4 2 2 2 2" xfId="13067"/>
    <cellStyle name="Normal 3 2 2 2 4 2 2 2 2 2" xfId="13068"/>
    <cellStyle name="Normal 3 2 2 2 4 2 2 2 2 3" xfId="13069"/>
    <cellStyle name="Normal 3 2 2 2 4 2 2 2 2 4" xfId="13070"/>
    <cellStyle name="Normal 3 2 2 2 4 2 2 2 3" xfId="13071"/>
    <cellStyle name="Normal 3 2 2 2 4 2 2 2 4" xfId="13072"/>
    <cellStyle name="Normal 3 2 2 2 4 2 2 2 5" xfId="13073"/>
    <cellStyle name="Normal 3 2 2 2 4 2 2 3" xfId="13074"/>
    <cellStyle name="Normal 3 2 2 2 4 2 2 3 2" xfId="13075"/>
    <cellStyle name="Normal 3 2 2 2 4 2 2 3 3" xfId="13076"/>
    <cellStyle name="Normal 3 2 2 2 4 2 2 3 4" xfId="13077"/>
    <cellStyle name="Normal 3 2 2 2 4 2 2 4" xfId="13078"/>
    <cellStyle name="Normal 3 2 2 2 4 2 2 5" xfId="13079"/>
    <cellStyle name="Normal 3 2 2 2 4 2 2 6" xfId="13080"/>
    <cellStyle name="Normal 3 2 2 2 4 2 3" xfId="13081"/>
    <cellStyle name="Normal 3 2 2 2 4 2 3 2" xfId="13082"/>
    <cellStyle name="Normal 3 2 2 2 4 2 3 2 2" xfId="13083"/>
    <cellStyle name="Normal 3 2 2 2 4 2 3 2 2 2" xfId="13084"/>
    <cellStyle name="Normal 3 2 2 2 4 2 3 2 2 3" xfId="13085"/>
    <cellStyle name="Normal 3 2 2 2 4 2 3 2 2 4" xfId="13086"/>
    <cellStyle name="Normal 3 2 2 2 4 2 3 2 3" xfId="13087"/>
    <cellStyle name="Normal 3 2 2 2 4 2 3 2 4" xfId="13088"/>
    <cellStyle name="Normal 3 2 2 2 4 2 3 2 5" xfId="13089"/>
    <cellStyle name="Normal 3 2 2 2 4 2 3 3" xfId="13090"/>
    <cellStyle name="Normal 3 2 2 2 4 2 3 3 2" xfId="13091"/>
    <cellStyle name="Normal 3 2 2 2 4 2 3 3 3" xfId="13092"/>
    <cellStyle name="Normal 3 2 2 2 4 2 3 3 4" xfId="13093"/>
    <cellStyle name="Normal 3 2 2 2 4 2 3 4" xfId="13094"/>
    <cellStyle name="Normal 3 2 2 2 4 2 3 5" xfId="13095"/>
    <cellStyle name="Normal 3 2 2 2 4 2 3 6" xfId="13096"/>
    <cellStyle name="Normal 3 2 2 2 4 2 4" xfId="13097"/>
    <cellStyle name="Normal 3 2 2 2 4 2 4 2" xfId="13098"/>
    <cellStyle name="Normal 3 2 2 2 4 2 4 2 2" xfId="13099"/>
    <cellStyle name="Normal 3 2 2 2 4 2 4 2 3" xfId="13100"/>
    <cellStyle name="Normal 3 2 2 2 4 2 4 2 4" xfId="13101"/>
    <cellStyle name="Normal 3 2 2 2 4 2 4 3" xfId="13102"/>
    <cellStyle name="Normal 3 2 2 2 4 2 4 4" xfId="13103"/>
    <cellStyle name="Normal 3 2 2 2 4 2 4 5" xfId="13104"/>
    <cellStyle name="Normal 3 2 2 2 4 2 5" xfId="13105"/>
    <cellStyle name="Normal 3 2 2 2 4 2 5 2" xfId="13106"/>
    <cellStyle name="Normal 3 2 2 2 4 2 5 3" xfId="13107"/>
    <cellStyle name="Normal 3 2 2 2 4 2 5 4" xfId="13108"/>
    <cellStyle name="Normal 3 2 2 2 4 2 6" xfId="13109"/>
    <cellStyle name="Normal 3 2 2 2 4 2 7" xfId="13110"/>
    <cellStyle name="Normal 3 2 2 2 4 2 8" xfId="13111"/>
    <cellStyle name="Normal 3 2 2 2 4 3" xfId="13112"/>
    <cellStyle name="Normal 3 2 2 2 4 3 2" xfId="13113"/>
    <cellStyle name="Normal 3 2 2 2 4 3 2 2" xfId="13114"/>
    <cellStyle name="Normal 3 2 2 2 4 3 2 2 2" xfId="13115"/>
    <cellStyle name="Normal 3 2 2 2 4 3 2 2 3" xfId="13116"/>
    <cellStyle name="Normal 3 2 2 2 4 3 2 2 4" xfId="13117"/>
    <cellStyle name="Normal 3 2 2 2 4 3 2 3" xfId="13118"/>
    <cellStyle name="Normal 3 2 2 2 4 3 2 4" xfId="13119"/>
    <cellStyle name="Normal 3 2 2 2 4 3 2 5" xfId="13120"/>
    <cellStyle name="Normal 3 2 2 2 4 3 3" xfId="13121"/>
    <cellStyle name="Normal 3 2 2 2 4 3 3 2" xfId="13122"/>
    <cellStyle name="Normal 3 2 2 2 4 3 3 3" xfId="13123"/>
    <cellStyle name="Normal 3 2 2 2 4 3 3 4" xfId="13124"/>
    <cellStyle name="Normal 3 2 2 2 4 3 4" xfId="13125"/>
    <cellStyle name="Normal 3 2 2 2 4 3 5" xfId="13126"/>
    <cellStyle name="Normal 3 2 2 2 4 3 6" xfId="13127"/>
    <cellStyle name="Normal 3 2 2 2 4 4" xfId="13128"/>
    <cellStyle name="Normal 3 2 2 2 4 4 2" xfId="13129"/>
    <cellStyle name="Normal 3 2 2 2 4 4 2 2" xfId="13130"/>
    <cellStyle name="Normal 3 2 2 2 4 4 2 2 2" xfId="13131"/>
    <cellStyle name="Normal 3 2 2 2 4 4 2 2 3" xfId="13132"/>
    <cellStyle name="Normal 3 2 2 2 4 4 2 2 4" xfId="13133"/>
    <cellStyle name="Normal 3 2 2 2 4 4 2 3" xfId="13134"/>
    <cellStyle name="Normal 3 2 2 2 4 4 2 4" xfId="13135"/>
    <cellStyle name="Normal 3 2 2 2 4 4 2 5" xfId="13136"/>
    <cellStyle name="Normal 3 2 2 2 4 4 3" xfId="13137"/>
    <cellStyle name="Normal 3 2 2 2 4 4 3 2" xfId="13138"/>
    <cellStyle name="Normal 3 2 2 2 4 4 3 3" xfId="13139"/>
    <cellStyle name="Normal 3 2 2 2 4 4 3 4" xfId="13140"/>
    <cellStyle name="Normal 3 2 2 2 4 4 4" xfId="13141"/>
    <cellStyle name="Normal 3 2 2 2 4 4 5" xfId="13142"/>
    <cellStyle name="Normal 3 2 2 2 4 4 6" xfId="13143"/>
    <cellStyle name="Normal 3 2 2 2 4 5" xfId="13144"/>
    <cellStyle name="Normal 3 2 2 2 4 5 2" xfId="13145"/>
    <cellStyle name="Normal 3 2 2 2 4 5 2 2" xfId="13146"/>
    <cellStyle name="Normal 3 2 2 2 4 5 2 3" xfId="13147"/>
    <cellStyle name="Normal 3 2 2 2 4 5 2 4" xfId="13148"/>
    <cellStyle name="Normal 3 2 2 2 4 5 3" xfId="13149"/>
    <cellStyle name="Normal 3 2 2 2 4 5 4" xfId="13150"/>
    <cellStyle name="Normal 3 2 2 2 4 5 5" xfId="13151"/>
    <cellStyle name="Normal 3 2 2 2 4 6" xfId="13152"/>
    <cellStyle name="Normal 3 2 2 2 4 6 2" xfId="13153"/>
    <cellStyle name="Normal 3 2 2 2 4 6 3" xfId="13154"/>
    <cellStyle name="Normal 3 2 2 2 4 6 4" xfId="13155"/>
    <cellStyle name="Normal 3 2 2 2 4 7" xfId="13156"/>
    <cellStyle name="Normal 3 2 2 2 4 8" xfId="13157"/>
    <cellStyle name="Normal 3 2 2 2 4 9" xfId="13158"/>
    <cellStyle name="Normal 3 2 2 2 5" xfId="13159"/>
    <cellStyle name="Normal 3 2 2 2 5 2" xfId="13160"/>
    <cellStyle name="Normal 3 2 2 2 5 2 2" xfId="13161"/>
    <cellStyle name="Normal 3 2 2 2 5 2 2 2" xfId="13162"/>
    <cellStyle name="Normal 3 2 2 2 5 2 2 2 2" xfId="13163"/>
    <cellStyle name="Normal 3 2 2 2 5 2 2 2 3" xfId="13164"/>
    <cellStyle name="Normal 3 2 2 2 5 2 2 2 4" xfId="13165"/>
    <cellStyle name="Normal 3 2 2 2 5 2 2 3" xfId="13166"/>
    <cellStyle name="Normal 3 2 2 2 5 2 2 4" xfId="13167"/>
    <cellStyle name="Normal 3 2 2 2 5 2 2 5" xfId="13168"/>
    <cellStyle name="Normal 3 2 2 2 5 2 3" xfId="13169"/>
    <cellStyle name="Normal 3 2 2 2 5 2 3 2" xfId="13170"/>
    <cellStyle name="Normal 3 2 2 2 5 2 3 3" xfId="13171"/>
    <cellStyle name="Normal 3 2 2 2 5 2 3 4" xfId="13172"/>
    <cellStyle name="Normal 3 2 2 2 5 2 4" xfId="13173"/>
    <cellStyle name="Normal 3 2 2 2 5 2 5" xfId="13174"/>
    <cellStyle name="Normal 3 2 2 2 5 2 6" xfId="13175"/>
    <cellStyle name="Normal 3 2 2 2 5 3" xfId="13176"/>
    <cellStyle name="Normal 3 2 2 2 5 3 2" xfId="13177"/>
    <cellStyle name="Normal 3 2 2 2 5 3 2 2" xfId="13178"/>
    <cellStyle name="Normal 3 2 2 2 5 3 2 2 2" xfId="13179"/>
    <cellStyle name="Normal 3 2 2 2 5 3 2 2 3" xfId="13180"/>
    <cellStyle name="Normal 3 2 2 2 5 3 2 2 4" xfId="13181"/>
    <cellStyle name="Normal 3 2 2 2 5 3 2 3" xfId="13182"/>
    <cellStyle name="Normal 3 2 2 2 5 3 2 4" xfId="13183"/>
    <cellStyle name="Normal 3 2 2 2 5 3 2 5" xfId="13184"/>
    <cellStyle name="Normal 3 2 2 2 5 3 3" xfId="13185"/>
    <cellStyle name="Normal 3 2 2 2 5 3 3 2" xfId="13186"/>
    <cellStyle name="Normal 3 2 2 2 5 3 3 3" xfId="13187"/>
    <cellStyle name="Normal 3 2 2 2 5 3 3 4" xfId="13188"/>
    <cellStyle name="Normal 3 2 2 2 5 3 4" xfId="13189"/>
    <cellStyle name="Normal 3 2 2 2 5 3 5" xfId="13190"/>
    <cellStyle name="Normal 3 2 2 2 5 3 6" xfId="13191"/>
    <cellStyle name="Normal 3 2 2 2 5 4" xfId="13192"/>
    <cellStyle name="Normal 3 2 2 2 5 4 2" xfId="13193"/>
    <cellStyle name="Normal 3 2 2 2 5 4 2 2" xfId="13194"/>
    <cellStyle name="Normal 3 2 2 2 5 4 2 3" xfId="13195"/>
    <cellStyle name="Normal 3 2 2 2 5 4 2 4" xfId="13196"/>
    <cellStyle name="Normal 3 2 2 2 5 4 3" xfId="13197"/>
    <cellStyle name="Normal 3 2 2 2 5 4 4" xfId="13198"/>
    <cellStyle name="Normal 3 2 2 2 5 4 5" xfId="13199"/>
    <cellStyle name="Normal 3 2 2 2 5 5" xfId="13200"/>
    <cellStyle name="Normal 3 2 2 2 5 5 2" xfId="13201"/>
    <cellStyle name="Normal 3 2 2 2 5 5 3" xfId="13202"/>
    <cellStyle name="Normal 3 2 2 2 5 5 4" xfId="13203"/>
    <cellStyle name="Normal 3 2 2 2 5 6" xfId="13204"/>
    <cellStyle name="Normal 3 2 2 2 5 7" xfId="13205"/>
    <cellStyle name="Normal 3 2 2 2 5 8" xfId="13206"/>
    <cellStyle name="Normal 3 2 2 2 6" xfId="13207"/>
    <cellStyle name="Normal 3 2 2 2 6 2" xfId="13208"/>
    <cellStyle name="Normal 3 2 2 2 6 2 2" xfId="13209"/>
    <cellStyle name="Normal 3 2 2 2 6 2 2 2" xfId="13210"/>
    <cellStyle name="Normal 3 2 2 2 6 2 2 2 2" xfId="13211"/>
    <cellStyle name="Normal 3 2 2 2 6 2 2 2 3" xfId="13212"/>
    <cellStyle name="Normal 3 2 2 2 6 2 2 2 4" xfId="13213"/>
    <cellStyle name="Normal 3 2 2 2 6 2 2 3" xfId="13214"/>
    <cellStyle name="Normal 3 2 2 2 6 2 2 4" xfId="13215"/>
    <cellStyle name="Normal 3 2 2 2 6 2 2 5" xfId="13216"/>
    <cellStyle name="Normal 3 2 2 2 6 2 3" xfId="13217"/>
    <cellStyle name="Normal 3 2 2 2 6 2 3 2" xfId="13218"/>
    <cellStyle name="Normal 3 2 2 2 6 2 3 3" xfId="13219"/>
    <cellStyle name="Normal 3 2 2 2 6 2 3 4" xfId="13220"/>
    <cellStyle name="Normal 3 2 2 2 6 2 4" xfId="13221"/>
    <cellStyle name="Normal 3 2 2 2 6 2 5" xfId="13222"/>
    <cellStyle name="Normal 3 2 2 2 6 2 6" xfId="13223"/>
    <cellStyle name="Normal 3 2 2 2 6 3" xfId="13224"/>
    <cellStyle name="Normal 3 2 2 2 6 3 2" xfId="13225"/>
    <cellStyle name="Normal 3 2 2 2 6 3 2 2" xfId="13226"/>
    <cellStyle name="Normal 3 2 2 2 6 3 2 2 2" xfId="13227"/>
    <cellStyle name="Normal 3 2 2 2 6 3 2 2 3" xfId="13228"/>
    <cellStyle name="Normal 3 2 2 2 6 3 2 2 4" xfId="13229"/>
    <cellStyle name="Normal 3 2 2 2 6 3 2 3" xfId="13230"/>
    <cellStyle name="Normal 3 2 2 2 6 3 2 4" xfId="13231"/>
    <cellStyle name="Normal 3 2 2 2 6 3 2 5" xfId="13232"/>
    <cellStyle name="Normal 3 2 2 2 6 3 3" xfId="13233"/>
    <cellStyle name="Normal 3 2 2 2 6 3 3 2" xfId="13234"/>
    <cellStyle name="Normal 3 2 2 2 6 3 3 3" xfId="13235"/>
    <cellStyle name="Normal 3 2 2 2 6 3 3 4" xfId="13236"/>
    <cellStyle name="Normal 3 2 2 2 6 3 4" xfId="13237"/>
    <cellStyle name="Normal 3 2 2 2 6 3 5" xfId="13238"/>
    <cellStyle name="Normal 3 2 2 2 6 3 6" xfId="13239"/>
    <cellStyle name="Normal 3 2 2 2 6 4" xfId="13240"/>
    <cellStyle name="Normal 3 2 2 2 6 4 2" xfId="13241"/>
    <cellStyle name="Normal 3 2 2 2 6 4 2 2" xfId="13242"/>
    <cellStyle name="Normal 3 2 2 2 6 4 2 3" xfId="13243"/>
    <cellStyle name="Normal 3 2 2 2 6 4 2 4" xfId="13244"/>
    <cellStyle name="Normal 3 2 2 2 6 4 3" xfId="13245"/>
    <cellStyle name="Normal 3 2 2 2 6 4 4" xfId="13246"/>
    <cellStyle name="Normal 3 2 2 2 6 4 5" xfId="13247"/>
    <cellStyle name="Normal 3 2 2 2 6 5" xfId="13248"/>
    <cellStyle name="Normal 3 2 2 2 6 5 2" xfId="13249"/>
    <cellStyle name="Normal 3 2 2 2 6 5 3" xfId="13250"/>
    <cellStyle name="Normal 3 2 2 2 6 5 4" xfId="13251"/>
    <cellStyle name="Normal 3 2 2 2 6 6" xfId="13252"/>
    <cellStyle name="Normal 3 2 2 2 6 7" xfId="13253"/>
    <cellStyle name="Normal 3 2 2 2 6 8" xfId="13254"/>
    <cellStyle name="Normal 3 2 2 2 7" xfId="13255"/>
    <cellStyle name="Normal 3 2 2 2 7 2" xfId="13256"/>
    <cellStyle name="Normal 3 2 2 2 7 2 2" xfId="13257"/>
    <cellStyle name="Normal 3 2 2 2 7 2 2 2" xfId="13258"/>
    <cellStyle name="Normal 3 2 2 2 7 2 2 3" xfId="13259"/>
    <cellStyle name="Normal 3 2 2 2 7 2 2 4" xfId="13260"/>
    <cellStyle name="Normal 3 2 2 2 7 2 3" xfId="13261"/>
    <cellStyle name="Normal 3 2 2 2 7 2 4" xfId="13262"/>
    <cellStyle name="Normal 3 2 2 2 7 2 5" xfId="13263"/>
    <cellStyle name="Normal 3 2 2 2 7 3" xfId="13264"/>
    <cellStyle name="Normal 3 2 2 2 7 3 2" xfId="13265"/>
    <cellStyle name="Normal 3 2 2 2 7 3 3" xfId="13266"/>
    <cellStyle name="Normal 3 2 2 2 7 3 4" xfId="13267"/>
    <cellStyle name="Normal 3 2 2 2 7 4" xfId="13268"/>
    <cellStyle name="Normal 3 2 2 2 7 5" xfId="13269"/>
    <cellStyle name="Normal 3 2 2 2 7 6" xfId="13270"/>
    <cellStyle name="Normal 3 2 2 2 8" xfId="13271"/>
    <cellStyle name="Normal 3 2 2 2 8 2" xfId="13272"/>
    <cellStyle name="Normal 3 2 2 2 8 2 2" xfId="13273"/>
    <cellStyle name="Normal 3 2 2 2 8 2 2 2" xfId="13274"/>
    <cellStyle name="Normal 3 2 2 2 8 2 2 3" xfId="13275"/>
    <cellStyle name="Normal 3 2 2 2 8 2 2 4" xfId="13276"/>
    <cellStyle name="Normal 3 2 2 2 8 2 3" xfId="13277"/>
    <cellStyle name="Normal 3 2 2 2 8 2 4" xfId="13278"/>
    <cellStyle name="Normal 3 2 2 2 8 2 5" xfId="13279"/>
    <cellStyle name="Normal 3 2 2 2 8 3" xfId="13280"/>
    <cellStyle name="Normal 3 2 2 2 8 3 2" xfId="13281"/>
    <cellStyle name="Normal 3 2 2 2 8 3 3" xfId="13282"/>
    <cellStyle name="Normal 3 2 2 2 8 3 4" xfId="13283"/>
    <cellStyle name="Normal 3 2 2 2 8 4" xfId="13284"/>
    <cellStyle name="Normal 3 2 2 2 8 5" xfId="13285"/>
    <cellStyle name="Normal 3 2 2 2 8 6" xfId="13286"/>
    <cellStyle name="Normal 3 2 2 2 9" xfId="13287"/>
    <cellStyle name="Normal 3 2 2 3" xfId="13288"/>
    <cellStyle name="Normal 3 2 2 3 10" xfId="13289"/>
    <cellStyle name="Normal 3 2 2 3 11" xfId="13290"/>
    <cellStyle name="Normal 3 2 2 3 2" xfId="13291"/>
    <cellStyle name="Normal 3 2 2 3 2 2" xfId="13292"/>
    <cellStyle name="Normal 3 2 2 3 2 2 2" xfId="13293"/>
    <cellStyle name="Normal 3 2 2 3 2 2 2 2" xfId="13294"/>
    <cellStyle name="Normal 3 2 2 3 2 2 2 2 2" xfId="13295"/>
    <cellStyle name="Normal 3 2 2 3 2 2 2 2 3" xfId="13296"/>
    <cellStyle name="Normal 3 2 2 3 2 2 2 2 4" xfId="13297"/>
    <cellStyle name="Normal 3 2 2 3 2 2 2 3" xfId="13298"/>
    <cellStyle name="Normal 3 2 2 3 2 2 2 4" xfId="13299"/>
    <cellStyle name="Normal 3 2 2 3 2 2 2 5" xfId="13300"/>
    <cellStyle name="Normal 3 2 2 3 2 2 3" xfId="13301"/>
    <cellStyle name="Normal 3 2 2 3 2 2 3 2" xfId="13302"/>
    <cellStyle name="Normal 3 2 2 3 2 2 3 3" xfId="13303"/>
    <cellStyle name="Normal 3 2 2 3 2 2 3 4" xfId="13304"/>
    <cellStyle name="Normal 3 2 2 3 2 2 4" xfId="13305"/>
    <cellStyle name="Normal 3 2 2 3 2 2 5" xfId="13306"/>
    <cellStyle name="Normal 3 2 2 3 2 2 6" xfId="13307"/>
    <cellStyle name="Normal 3 2 2 3 2 3" xfId="13308"/>
    <cellStyle name="Normal 3 2 2 3 2 3 2" xfId="13309"/>
    <cellStyle name="Normal 3 2 2 3 2 3 2 2" xfId="13310"/>
    <cellStyle name="Normal 3 2 2 3 2 3 2 2 2" xfId="13311"/>
    <cellStyle name="Normal 3 2 2 3 2 3 2 2 3" xfId="13312"/>
    <cellStyle name="Normal 3 2 2 3 2 3 2 2 4" xfId="13313"/>
    <cellStyle name="Normal 3 2 2 3 2 3 2 3" xfId="13314"/>
    <cellStyle name="Normal 3 2 2 3 2 3 2 4" xfId="13315"/>
    <cellStyle name="Normal 3 2 2 3 2 3 2 5" xfId="13316"/>
    <cellStyle name="Normal 3 2 2 3 2 3 3" xfId="13317"/>
    <cellStyle name="Normal 3 2 2 3 2 3 3 2" xfId="13318"/>
    <cellStyle name="Normal 3 2 2 3 2 3 3 3" xfId="13319"/>
    <cellStyle name="Normal 3 2 2 3 2 3 3 4" xfId="13320"/>
    <cellStyle name="Normal 3 2 2 3 2 3 4" xfId="13321"/>
    <cellStyle name="Normal 3 2 2 3 2 3 5" xfId="13322"/>
    <cellStyle name="Normal 3 2 2 3 2 3 6" xfId="13323"/>
    <cellStyle name="Normal 3 2 2 3 2 4" xfId="13324"/>
    <cellStyle name="Normal 3 2 2 3 2 4 2" xfId="13325"/>
    <cellStyle name="Normal 3 2 2 3 2 4 2 2" xfId="13326"/>
    <cellStyle name="Normal 3 2 2 3 2 4 2 3" xfId="13327"/>
    <cellStyle name="Normal 3 2 2 3 2 4 2 4" xfId="13328"/>
    <cellStyle name="Normal 3 2 2 3 2 4 3" xfId="13329"/>
    <cellStyle name="Normal 3 2 2 3 2 4 4" xfId="13330"/>
    <cellStyle name="Normal 3 2 2 3 2 4 5" xfId="13331"/>
    <cellStyle name="Normal 3 2 2 3 2 5" xfId="13332"/>
    <cellStyle name="Normal 3 2 2 3 2 5 2" xfId="13333"/>
    <cellStyle name="Normal 3 2 2 3 2 5 3" xfId="13334"/>
    <cellStyle name="Normal 3 2 2 3 2 5 4" xfId="13335"/>
    <cellStyle name="Normal 3 2 2 3 2 6" xfId="13336"/>
    <cellStyle name="Normal 3 2 2 3 2 7" xfId="13337"/>
    <cellStyle name="Normal 3 2 2 3 2 8" xfId="13338"/>
    <cellStyle name="Normal 3 2 2 3 3" xfId="13339"/>
    <cellStyle name="Normal 3 2 2 3 3 2" xfId="13340"/>
    <cellStyle name="Normal 3 2 2 3 3 2 2" xfId="13341"/>
    <cellStyle name="Normal 3 2 2 3 3 2 2 2" xfId="13342"/>
    <cellStyle name="Normal 3 2 2 3 3 2 2 3" xfId="13343"/>
    <cellStyle name="Normal 3 2 2 3 3 2 2 4" xfId="13344"/>
    <cellStyle name="Normal 3 2 2 3 3 2 3" xfId="13345"/>
    <cellStyle name="Normal 3 2 2 3 3 2 4" xfId="13346"/>
    <cellStyle name="Normal 3 2 2 3 3 2 5" xfId="13347"/>
    <cellStyle name="Normal 3 2 2 3 3 3" xfId="13348"/>
    <cellStyle name="Normal 3 2 2 3 3 3 2" xfId="13349"/>
    <cellStyle name="Normal 3 2 2 3 3 3 3" xfId="13350"/>
    <cellStyle name="Normal 3 2 2 3 3 3 4" xfId="13351"/>
    <cellStyle name="Normal 3 2 2 3 3 4" xfId="13352"/>
    <cellStyle name="Normal 3 2 2 3 3 5" xfId="13353"/>
    <cellStyle name="Normal 3 2 2 3 3 6" xfId="13354"/>
    <cellStyle name="Normal 3 2 2 3 4" xfId="13355"/>
    <cellStyle name="Normal 3 2 2 3 4 2" xfId="13356"/>
    <cellStyle name="Normal 3 2 2 3 4 2 2" xfId="13357"/>
    <cellStyle name="Normal 3 2 2 3 4 2 2 2" xfId="13358"/>
    <cellStyle name="Normal 3 2 2 3 4 2 2 3" xfId="13359"/>
    <cellStyle name="Normal 3 2 2 3 4 2 2 4" xfId="13360"/>
    <cellStyle name="Normal 3 2 2 3 4 2 3" xfId="13361"/>
    <cellStyle name="Normal 3 2 2 3 4 2 4" xfId="13362"/>
    <cellStyle name="Normal 3 2 2 3 4 2 5" xfId="13363"/>
    <cellStyle name="Normal 3 2 2 3 4 3" xfId="13364"/>
    <cellStyle name="Normal 3 2 2 3 4 3 2" xfId="13365"/>
    <cellStyle name="Normal 3 2 2 3 4 3 3" xfId="13366"/>
    <cellStyle name="Normal 3 2 2 3 4 3 4" xfId="13367"/>
    <cellStyle name="Normal 3 2 2 3 4 4" xfId="13368"/>
    <cellStyle name="Normal 3 2 2 3 4 5" xfId="13369"/>
    <cellStyle name="Normal 3 2 2 3 4 6" xfId="13370"/>
    <cellStyle name="Normal 3 2 2 3 5" xfId="13371"/>
    <cellStyle name="Normal 3 2 2 3 6" xfId="13372"/>
    <cellStyle name="Normal 3 2 2 3 6 2" xfId="13373"/>
    <cellStyle name="Normal 3 2 2 3 6 2 2" xfId="13374"/>
    <cellStyle name="Normal 3 2 2 3 6 2 3" xfId="13375"/>
    <cellStyle name="Normal 3 2 2 3 6 2 4" xfId="13376"/>
    <cellStyle name="Normal 3 2 2 3 6 3" xfId="13377"/>
    <cellStyle name="Normal 3 2 2 3 6 4" xfId="13378"/>
    <cellStyle name="Normal 3 2 2 3 6 5" xfId="13379"/>
    <cellStyle name="Normal 3 2 2 3 7" xfId="13380"/>
    <cellStyle name="Normal 3 2 2 3 8" xfId="13381"/>
    <cellStyle name="Normal 3 2 2 3 8 2" xfId="13382"/>
    <cellStyle name="Normal 3 2 2 3 8 3" xfId="13383"/>
    <cellStyle name="Normal 3 2 2 3 8 4" xfId="13384"/>
    <cellStyle name="Normal 3 2 2 3 9" xfId="13385"/>
    <cellStyle name="Normal 3 2 2 4" xfId="13386"/>
    <cellStyle name="Normal 3 2 2 4 10" xfId="13387"/>
    <cellStyle name="Normal 3 2 2 4 2" xfId="13388"/>
    <cellStyle name="Normal 3 2 2 4 2 2" xfId="13389"/>
    <cellStyle name="Normal 3 2 2 4 2 2 2" xfId="13390"/>
    <cellStyle name="Normal 3 2 2 4 2 2 2 2" xfId="13391"/>
    <cellStyle name="Normal 3 2 2 4 2 2 2 2 2" xfId="13392"/>
    <cellStyle name="Normal 3 2 2 4 2 2 2 2 3" xfId="13393"/>
    <cellStyle name="Normal 3 2 2 4 2 2 2 2 4" xfId="13394"/>
    <cellStyle name="Normal 3 2 2 4 2 2 2 3" xfId="13395"/>
    <cellStyle name="Normal 3 2 2 4 2 2 2 4" xfId="13396"/>
    <cellStyle name="Normal 3 2 2 4 2 2 2 5" xfId="13397"/>
    <cellStyle name="Normal 3 2 2 4 2 2 3" xfId="13398"/>
    <cellStyle name="Normal 3 2 2 4 2 2 3 2" xfId="13399"/>
    <cellStyle name="Normal 3 2 2 4 2 2 3 3" xfId="13400"/>
    <cellStyle name="Normal 3 2 2 4 2 2 3 4" xfId="13401"/>
    <cellStyle name="Normal 3 2 2 4 2 2 4" xfId="13402"/>
    <cellStyle name="Normal 3 2 2 4 2 2 5" xfId="13403"/>
    <cellStyle name="Normal 3 2 2 4 2 2 6" xfId="13404"/>
    <cellStyle name="Normal 3 2 2 4 2 3" xfId="13405"/>
    <cellStyle name="Normal 3 2 2 4 2 3 2" xfId="13406"/>
    <cellStyle name="Normal 3 2 2 4 2 3 2 2" xfId="13407"/>
    <cellStyle name="Normal 3 2 2 4 2 3 2 2 2" xfId="13408"/>
    <cellStyle name="Normal 3 2 2 4 2 3 2 2 3" xfId="13409"/>
    <cellStyle name="Normal 3 2 2 4 2 3 2 2 4" xfId="13410"/>
    <cellStyle name="Normal 3 2 2 4 2 3 2 3" xfId="13411"/>
    <cellStyle name="Normal 3 2 2 4 2 3 2 4" xfId="13412"/>
    <cellStyle name="Normal 3 2 2 4 2 3 2 5" xfId="13413"/>
    <cellStyle name="Normal 3 2 2 4 2 3 3" xfId="13414"/>
    <cellStyle name="Normal 3 2 2 4 2 3 3 2" xfId="13415"/>
    <cellStyle name="Normal 3 2 2 4 2 3 3 3" xfId="13416"/>
    <cellStyle name="Normal 3 2 2 4 2 3 3 4" xfId="13417"/>
    <cellStyle name="Normal 3 2 2 4 2 3 4" xfId="13418"/>
    <cellStyle name="Normal 3 2 2 4 2 3 5" xfId="13419"/>
    <cellStyle name="Normal 3 2 2 4 2 3 6" xfId="13420"/>
    <cellStyle name="Normal 3 2 2 4 2 4" xfId="13421"/>
    <cellStyle name="Normal 3 2 2 4 2 4 2" xfId="13422"/>
    <cellStyle name="Normal 3 2 2 4 2 4 2 2" xfId="13423"/>
    <cellStyle name="Normal 3 2 2 4 2 4 2 3" xfId="13424"/>
    <cellStyle name="Normal 3 2 2 4 2 4 2 4" xfId="13425"/>
    <cellStyle name="Normal 3 2 2 4 2 4 3" xfId="13426"/>
    <cellStyle name="Normal 3 2 2 4 2 4 4" xfId="13427"/>
    <cellStyle name="Normal 3 2 2 4 2 4 5" xfId="13428"/>
    <cellStyle name="Normal 3 2 2 4 2 5" xfId="13429"/>
    <cellStyle name="Normal 3 2 2 4 2 5 2" xfId="13430"/>
    <cellStyle name="Normal 3 2 2 4 2 5 3" xfId="13431"/>
    <cellStyle name="Normal 3 2 2 4 2 5 4" xfId="13432"/>
    <cellStyle name="Normal 3 2 2 4 2 6" xfId="13433"/>
    <cellStyle name="Normal 3 2 2 4 2 7" xfId="13434"/>
    <cellStyle name="Normal 3 2 2 4 2 8" xfId="13435"/>
    <cellStyle name="Normal 3 2 2 4 3" xfId="13436"/>
    <cellStyle name="Normal 3 2 2 4 3 2" xfId="13437"/>
    <cellStyle name="Normal 3 2 2 4 3 2 2" xfId="13438"/>
    <cellStyle name="Normal 3 2 2 4 3 2 2 2" xfId="13439"/>
    <cellStyle name="Normal 3 2 2 4 3 2 2 3" xfId="13440"/>
    <cellStyle name="Normal 3 2 2 4 3 2 2 4" xfId="13441"/>
    <cellStyle name="Normal 3 2 2 4 3 2 3" xfId="13442"/>
    <cellStyle name="Normal 3 2 2 4 3 2 4" xfId="13443"/>
    <cellStyle name="Normal 3 2 2 4 3 2 5" xfId="13444"/>
    <cellStyle name="Normal 3 2 2 4 3 3" xfId="13445"/>
    <cellStyle name="Normal 3 2 2 4 3 3 2" xfId="13446"/>
    <cellStyle name="Normal 3 2 2 4 3 3 3" xfId="13447"/>
    <cellStyle name="Normal 3 2 2 4 3 3 4" xfId="13448"/>
    <cellStyle name="Normal 3 2 2 4 3 4" xfId="13449"/>
    <cellStyle name="Normal 3 2 2 4 3 5" xfId="13450"/>
    <cellStyle name="Normal 3 2 2 4 3 6" xfId="13451"/>
    <cellStyle name="Normal 3 2 2 4 4" xfId="13452"/>
    <cellStyle name="Normal 3 2 2 4 4 2" xfId="13453"/>
    <cellStyle name="Normal 3 2 2 4 4 2 2" xfId="13454"/>
    <cellStyle name="Normal 3 2 2 4 4 2 2 2" xfId="13455"/>
    <cellStyle name="Normal 3 2 2 4 4 2 2 3" xfId="13456"/>
    <cellStyle name="Normal 3 2 2 4 4 2 2 4" xfId="13457"/>
    <cellStyle name="Normal 3 2 2 4 4 2 3" xfId="13458"/>
    <cellStyle name="Normal 3 2 2 4 4 2 4" xfId="13459"/>
    <cellStyle name="Normal 3 2 2 4 4 2 5" xfId="13460"/>
    <cellStyle name="Normal 3 2 2 4 4 3" xfId="13461"/>
    <cellStyle name="Normal 3 2 2 4 4 3 2" xfId="13462"/>
    <cellStyle name="Normal 3 2 2 4 4 3 3" xfId="13463"/>
    <cellStyle name="Normal 3 2 2 4 4 3 4" xfId="13464"/>
    <cellStyle name="Normal 3 2 2 4 4 4" xfId="13465"/>
    <cellStyle name="Normal 3 2 2 4 4 5" xfId="13466"/>
    <cellStyle name="Normal 3 2 2 4 4 6" xfId="13467"/>
    <cellStyle name="Normal 3 2 2 4 5" xfId="13468"/>
    <cellStyle name="Normal 3 2 2 4 6" xfId="13469"/>
    <cellStyle name="Normal 3 2 2 4 6 2" xfId="13470"/>
    <cellStyle name="Normal 3 2 2 4 6 2 2" xfId="13471"/>
    <cellStyle name="Normal 3 2 2 4 6 2 3" xfId="13472"/>
    <cellStyle name="Normal 3 2 2 4 6 2 4" xfId="13473"/>
    <cellStyle name="Normal 3 2 2 4 6 3" xfId="13474"/>
    <cellStyle name="Normal 3 2 2 4 6 4" xfId="13475"/>
    <cellStyle name="Normal 3 2 2 4 6 5" xfId="13476"/>
    <cellStyle name="Normal 3 2 2 4 7" xfId="13477"/>
    <cellStyle name="Normal 3 2 2 4 7 2" xfId="13478"/>
    <cellStyle name="Normal 3 2 2 4 7 3" xfId="13479"/>
    <cellStyle name="Normal 3 2 2 4 7 4" xfId="13480"/>
    <cellStyle name="Normal 3 2 2 4 8" xfId="13481"/>
    <cellStyle name="Normal 3 2 2 4 9" xfId="13482"/>
    <cellStyle name="Normal 3 2 2 5" xfId="13483"/>
    <cellStyle name="Normal 3 2 2 5 10" xfId="13484"/>
    <cellStyle name="Normal 3 2 2 5 11" xfId="13485"/>
    <cellStyle name="Normal 3 2 2 5 2" xfId="13486"/>
    <cellStyle name="Normal 3 2 2 5 2 2" xfId="13487"/>
    <cellStyle name="Normal 3 2 2 5 2 2 2" xfId="13488"/>
    <cellStyle name="Normal 3 2 2 5 2 2 2 2" xfId="13489"/>
    <cellStyle name="Normal 3 2 2 5 2 2 2 2 2" xfId="13490"/>
    <cellStyle name="Normal 3 2 2 5 2 2 2 2 3" xfId="13491"/>
    <cellStyle name="Normal 3 2 2 5 2 2 2 2 4" xfId="13492"/>
    <cellStyle name="Normal 3 2 2 5 2 2 2 3" xfId="13493"/>
    <cellStyle name="Normal 3 2 2 5 2 2 2 4" xfId="13494"/>
    <cellStyle name="Normal 3 2 2 5 2 2 2 5" xfId="13495"/>
    <cellStyle name="Normal 3 2 2 5 2 2 3" xfId="13496"/>
    <cellStyle name="Normal 3 2 2 5 2 2 3 2" xfId="13497"/>
    <cellStyle name="Normal 3 2 2 5 2 2 3 3" xfId="13498"/>
    <cellStyle name="Normal 3 2 2 5 2 2 3 4" xfId="13499"/>
    <cellStyle name="Normal 3 2 2 5 2 2 4" xfId="13500"/>
    <cellStyle name="Normal 3 2 2 5 2 2 5" xfId="13501"/>
    <cellStyle name="Normal 3 2 2 5 2 2 6" xfId="13502"/>
    <cellStyle name="Normal 3 2 2 5 2 3" xfId="13503"/>
    <cellStyle name="Normal 3 2 2 5 2 3 2" xfId="13504"/>
    <cellStyle name="Normal 3 2 2 5 2 3 2 2" xfId="13505"/>
    <cellStyle name="Normal 3 2 2 5 2 3 2 2 2" xfId="13506"/>
    <cellStyle name="Normal 3 2 2 5 2 3 2 2 3" xfId="13507"/>
    <cellStyle name="Normal 3 2 2 5 2 3 2 2 4" xfId="13508"/>
    <cellStyle name="Normal 3 2 2 5 2 3 2 3" xfId="13509"/>
    <cellStyle name="Normal 3 2 2 5 2 3 2 4" xfId="13510"/>
    <cellStyle name="Normal 3 2 2 5 2 3 2 5" xfId="13511"/>
    <cellStyle name="Normal 3 2 2 5 2 3 3" xfId="13512"/>
    <cellStyle name="Normal 3 2 2 5 2 3 3 2" xfId="13513"/>
    <cellStyle name="Normal 3 2 2 5 2 3 3 3" xfId="13514"/>
    <cellStyle name="Normal 3 2 2 5 2 3 3 4" xfId="13515"/>
    <cellStyle name="Normal 3 2 2 5 2 3 4" xfId="13516"/>
    <cellStyle name="Normal 3 2 2 5 2 3 5" xfId="13517"/>
    <cellStyle name="Normal 3 2 2 5 2 3 6" xfId="13518"/>
    <cellStyle name="Normal 3 2 2 5 2 4" xfId="13519"/>
    <cellStyle name="Normal 3 2 2 5 2 4 2" xfId="13520"/>
    <cellStyle name="Normal 3 2 2 5 2 4 2 2" xfId="13521"/>
    <cellStyle name="Normal 3 2 2 5 2 4 2 3" xfId="13522"/>
    <cellStyle name="Normal 3 2 2 5 2 4 2 4" xfId="13523"/>
    <cellStyle name="Normal 3 2 2 5 2 4 3" xfId="13524"/>
    <cellStyle name="Normal 3 2 2 5 2 4 4" xfId="13525"/>
    <cellStyle name="Normal 3 2 2 5 2 4 5" xfId="13526"/>
    <cellStyle name="Normal 3 2 2 5 2 5" xfId="13527"/>
    <cellStyle name="Normal 3 2 2 5 2 5 2" xfId="13528"/>
    <cellStyle name="Normal 3 2 2 5 2 5 3" xfId="13529"/>
    <cellStyle name="Normal 3 2 2 5 2 5 4" xfId="13530"/>
    <cellStyle name="Normal 3 2 2 5 2 6" xfId="13531"/>
    <cellStyle name="Normal 3 2 2 5 2 7" xfId="13532"/>
    <cellStyle name="Normal 3 2 2 5 2 8" xfId="13533"/>
    <cellStyle name="Normal 3 2 2 5 3" xfId="13534"/>
    <cellStyle name="Normal 3 2 2 5 3 2" xfId="13535"/>
    <cellStyle name="Normal 3 2 2 5 3 2 2" xfId="13536"/>
    <cellStyle name="Normal 3 2 2 5 3 2 2 2" xfId="13537"/>
    <cellStyle name="Normal 3 2 2 5 3 2 2 3" xfId="13538"/>
    <cellStyle name="Normal 3 2 2 5 3 2 2 4" xfId="13539"/>
    <cellStyle name="Normal 3 2 2 5 3 2 3" xfId="13540"/>
    <cellStyle name="Normal 3 2 2 5 3 2 4" xfId="13541"/>
    <cellStyle name="Normal 3 2 2 5 3 2 5" xfId="13542"/>
    <cellStyle name="Normal 3 2 2 5 3 3" xfId="13543"/>
    <cellStyle name="Normal 3 2 2 5 3 3 2" xfId="13544"/>
    <cellStyle name="Normal 3 2 2 5 3 3 3" xfId="13545"/>
    <cellStyle name="Normal 3 2 2 5 3 3 4" xfId="13546"/>
    <cellStyle name="Normal 3 2 2 5 3 4" xfId="13547"/>
    <cellStyle name="Normal 3 2 2 5 3 5" xfId="13548"/>
    <cellStyle name="Normal 3 2 2 5 3 6" xfId="13549"/>
    <cellStyle name="Normal 3 2 2 5 4" xfId="13550"/>
    <cellStyle name="Normal 3 2 2 5 4 2" xfId="13551"/>
    <cellStyle name="Normal 3 2 2 5 4 2 2" xfId="13552"/>
    <cellStyle name="Normal 3 2 2 5 4 2 2 2" xfId="13553"/>
    <cellStyle name="Normal 3 2 2 5 4 2 2 3" xfId="13554"/>
    <cellStyle name="Normal 3 2 2 5 4 2 2 4" xfId="13555"/>
    <cellStyle name="Normal 3 2 2 5 4 2 3" xfId="13556"/>
    <cellStyle name="Normal 3 2 2 5 4 2 4" xfId="13557"/>
    <cellStyle name="Normal 3 2 2 5 4 2 5" xfId="13558"/>
    <cellStyle name="Normal 3 2 2 5 4 3" xfId="13559"/>
    <cellStyle name="Normal 3 2 2 5 4 3 2" xfId="13560"/>
    <cellStyle name="Normal 3 2 2 5 4 3 3" xfId="13561"/>
    <cellStyle name="Normal 3 2 2 5 4 3 4" xfId="13562"/>
    <cellStyle name="Normal 3 2 2 5 4 4" xfId="13563"/>
    <cellStyle name="Normal 3 2 2 5 4 5" xfId="13564"/>
    <cellStyle name="Normal 3 2 2 5 4 6" xfId="13565"/>
    <cellStyle name="Normal 3 2 2 5 5" xfId="13566"/>
    <cellStyle name="Normal 3 2 2 5 6" xfId="13567"/>
    <cellStyle name="Normal 3 2 2 5 6 2" xfId="13568"/>
    <cellStyle name="Normal 3 2 2 5 6 2 2" xfId="13569"/>
    <cellStyle name="Normal 3 2 2 5 6 2 3" xfId="13570"/>
    <cellStyle name="Normal 3 2 2 5 6 2 4" xfId="13571"/>
    <cellStyle name="Normal 3 2 2 5 6 3" xfId="13572"/>
    <cellStyle name="Normal 3 2 2 5 6 4" xfId="13573"/>
    <cellStyle name="Normal 3 2 2 5 6 5" xfId="13574"/>
    <cellStyle name="Normal 3 2 2 5 7" xfId="13575"/>
    <cellStyle name="Normal 3 2 2 5 8" xfId="13576"/>
    <cellStyle name="Normal 3 2 2 5 8 2" xfId="13577"/>
    <cellStyle name="Normal 3 2 2 5 8 3" xfId="13578"/>
    <cellStyle name="Normal 3 2 2 5 8 4" xfId="13579"/>
    <cellStyle name="Normal 3 2 2 5 9" xfId="13580"/>
    <cellStyle name="Normal 3 2 2 6" xfId="13581"/>
    <cellStyle name="Normal 3 2 2 6 2" xfId="13582"/>
    <cellStyle name="Normal 3 2 2 6 2 2" xfId="13583"/>
    <cellStyle name="Normal 3 2 2 6 2 2 2" xfId="13584"/>
    <cellStyle name="Normal 3 2 2 6 2 2 2 2" xfId="13585"/>
    <cellStyle name="Normal 3 2 2 6 2 2 2 3" xfId="13586"/>
    <cellStyle name="Normal 3 2 2 6 2 2 2 4" xfId="13587"/>
    <cellStyle name="Normal 3 2 2 6 2 2 3" xfId="13588"/>
    <cellStyle name="Normal 3 2 2 6 2 2 4" xfId="13589"/>
    <cellStyle name="Normal 3 2 2 6 2 2 5" xfId="13590"/>
    <cellStyle name="Normal 3 2 2 6 2 3" xfId="13591"/>
    <cellStyle name="Normal 3 2 2 6 2 3 2" xfId="13592"/>
    <cellStyle name="Normal 3 2 2 6 2 3 3" xfId="13593"/>
    <cellStyle name="Normal 3 2 2 6 2 3 4" xfId="13594"/>
    <cellStyle name="Normal 3 2 2 6 2 4" xfId="13595"/>
    <cellStyle name="Normal 3 2 2 6 2 5" xfId="13596"/>
    <cellStyle name="Normal 3 2 2 6 2 6" xfId="13597"/>
    <cellStyle name="Normal 3 2 2 6 3" xfId="13598"/>
    <cellStyle name="Normal 3 2 2 6 3 2" xfId="13599"/>
    <cellStyle name="Normal 3 2 2 6 3 2 2" xfId="13600"/>
    <cellStyle name="Normal 3 2 2 6 3 2 2 2" xfId="13601"/>
    <cellStyle name="Normal 3 2 2 6 3 2 2 3" xfId="13602"/>
    <cellStyle name="Normal 3 2 2 6 3 2 2 4" xfId="13603"/>
    <cellStyle name="Normal 3 2 2 6 3 2 3" xfId="13604"/>
    <cellStyle name="Normal 3 2 2 6 3 2 4" xfId="13605"/>
    <cellStyle name="Normal 3 2 2 6 3 2 5" xfId="13606"/>
    <cellStyle name="Normal 3 2 2 6 3 3" xfId="13607"/>
    <cellStyle name="Normal 3 2 2 6 3 3 2" xfId="13608"/>
    <cellStyle name="Normal 3 2 2 6 3 3 3" xfId="13609"/>
    <cellStyle name="Normal 3 2 2 6 3 3 4" xfId="13610"/>
    <cellStyle name="Normal 3 2 2 6 3 4" xfId="13611"/>
    <cellStyle name="Normal 3 2 2 6 3 5" xfId="13612"/>
    <cellStyle name="Normal 3 2 2 6 3 6" xfId="13613"/>
    <cellStyle name="Normal 3 2 2 6 4" xfId="13614"/>
    <cellStyle name="Normal 3 2 2 6 5" xfId="13615"/>
    <cellStyle name="Normal 3 2 2 6 5 2" xfId="13616"/>
    <cellStyle name="Normal 3 2 2 6 5 2 2" xfId="13617"/>
    <cellStyle name="Normal 3 2 2 6 5 2 3" xfId="13618"/>
    <cellStyle name="Normal 3 2 2 6 5 2 4" xfId="13619"/>
    <cellStyle name="Normal 3 2 2 6 5 3" xfId="13620"/>
    <cellStyle name="Normal 3 2 2 6 5 4" xfId="13621"/>
    <cellStyle name="Normal 3 2 2 6 5 5" xfId="13622"/>
    <cellStyle name="Normal 3 2 2 6 6" xfId="13623"/>
    <cellStyle name="Normal 3 2 2 6 6 2" xfId="13624"/>
    <cellStyle name="Normal 3 2 2 6 6 3" xfId="13625"/>
    <cellStyle name="Normal 3 2 2 6 6 4" xfId="13626"/>
    <cellStyle name="Normal 3 2 2 6 7" xfId="13627"/>
    <cellStyle name="Normal 3 2 2 6 8" xfId="13628"/>
    <cellStyle name="Normal 3 2 2 6 9" xfId="13629"/>
    <cellStyle name="Normal 3 2 2 7" xfId="13630"/>
    <cellStyle name="Normal 3 2 2 7 2" xfId="13631"/>
    <cellStyle name="Normal 3 2 2 7 2 2" xfId="13632"/>
    <cellStyle name="Normal 3 2 2 7 2 2 2" xfId="13633"/>
    <cellStyle name="Normal 3 2 2 7 2 2 2 2" xfId="13634"/>
    <cellStyle name="Normal 3 2 2 7 2 2 2 3" xfId="13635"/>
    <cellStyle name="Normal 3 2 2 7 2 2 2 4" xfId="13636"/>
    <cellStyle name="Normal 3 2 2 7 2 2 3" xfId="13637"/>
    <cellStyle name="Normal 3 2 2 7 2 2 4" xfId="13638"/>
    <cellStyle name="Normal 3 2 2 7 2 2 5" xfId="13639"/>
    <cellStyle name="Normal 3 2 2 7 2 3" xfId="13640"/>
    <cellStyle name="Normal 3 2 2 7 2 3 2" xfId="13641"/>
    <cellStyle name="Normal 3 2 2 7 2 3 3" xfId="13642"/>
    <cellStyle name="Normal 3 2 2 7 2 3 4" xfId="13643"/>
    <cellStyle name="Normal 3 2 2 7 2 4" xfId="13644"/>
    <cellStyle name="Normal 3 2 2 7 2 5" xfId="13645"/>
    <cellStyle name="Normal 3 2 2 7 2 6" xfId="13646"/>
    <cellStyle name="Normal 3 2 2 7 3" xfId="13647"/>
    <cellStyle name="Normal 3 2 2 7 3 2" xfId="13648"/>
    <cellStyle name="Normal 3 2 2 7 3 2 2" xfId="13649"/>
    <cellStyle name="Normal 3 2 2 7 3 2 2 2" xfId="13650"/>
    <cellStyle name="Normal 3 2 2 7 3 2 2 3" xfId="13651"/>
    <cellStyle name="Normal 3 2 2 7 3 2 2 4" xfId="13652"/>
    <cellStyle name="Normal 3 2 2 7 3 2 3" xfId="13653"/>
    <cellStyle name="Normal 3 2 2 7 3 2 4" xfId="13654"/>
    <cellStyle name="Normal 3 2 2 7 3 2 5" xfId="13655"/>
    <cellStyle name="Normal 3 2 2 7 3 3" xfId="13656"/>
    <cellStyle name="Normal 3 2 2 7 3 3 2" xfId="13657"/>
    <cellStyle name="Normal 3 2 2 7 3 3 3" xfId="13658"/>
    <cellStyle name="Normal 3 2 2 7 3 3 4" xfId="13659"/>
    <cellStyle name="Normal 3 2 2 7 3 4" xfId="13660"/>
    <cellStyle name="Normal 3 2 2 7 3 5" xfId="13661"/>
    <cellStyle name="Normal 3 2 2 7 3 6" xfId="13662"/>
    <cellStyle name="Normal 3 2 2 7 4" xfId="13663"/>
    <cellStyle name="Normal 3 2 2 7 5" xfId="13664"/>
    <cellStyle name="Normal 3 2 2 7 5 2" xfId="13665"/>
    <cellStyle name="Normal 3 2 2 7 5 2 2" xfId="13666"/>
    <cellStyle name="Normal 3 2 2 7 5 2 3" xfId="13667"/>
    <cellStyle name="Normal 3 2 2 7 5 2 4" xfId="13668"/>
    <cellStyle name="Normal 3 2 2 7 5 3" xfId="13669"/>
    <cellStyle name="Normal 3 2 2 7 5 4" xfId="13670"/>
    <cellStyle name="Normal 3 2 2 7 5 5" xfId="13671"/>
    <cellStyle name="Normal 3 2 2 7 6" xfId="13672"/>
    <cellStyle name="Normal 3 2 2 7 6 2" xfId="13673"/>
    <cellStyle name="Normal 3 2 2 7 6 3" xfId="13674"/>
    <cellStyle name="Normal 3 2 2 7 6 4" xfId="13675"/>
    <cellStyle name="Normal 3 2 2 7 7" xfId="13676"/>
    <cellStyle name="Normal 3 2 2 7 8" xfId="13677"/>
    <cellStyle name="Normal 3 2 2 7 9" xfId="13678"/>
    <cellStyle name="Normal 3 2 2 8" xfId="13679"/>
    <cellStyle name="Normal 3 2 2 8 2" xfId="13680"/>
    <cellStyle name="Normal 3 2 2 8 2 2" xfId="13681"/>
    <cellStyle name="Normal 3 2 2 8 2 2 2" xfId="13682"/>
    <cellStyle name="Normal 3 2 2 8 2 2 3" xfId="13683"/>
    <cellStyle name="Normal 3 2 2 8 2 2 4" xfId="13684"/>
    <cellStyle name="Normal 3 2 2 8 2 3" xfId="13685"/>
    <cellStyle name="Normal 3 2 2 8 2 4" xfId="13686"/>
    <cellStyle name="Normal 3 2 2 8 2 5" xfId="13687"/>
    <cellStyle name="Normal 3 2 2 8 3" xfId="13688"/>
    <cellStyle name="Normal 3 2 2 8 3 2" xfId="13689"/>
    <cellStyle name="Normal 3 2 2 8 3 3" xfId="13690"/>
    <cellStyle name="Normal 3 2 2 8 3 4" xfId="13691"/>
    <cellStyle name="Normal 3 2 2 8 4" xfId="13692"/>
    <cellStyle name="Normal 3 2 2 8 5" xfId="13693"/>
    <cellStyle name="Normal 3 2 2 8 6" xfId="13694"/>
    <cellStyle name="Normal 3 2 2 9" xfId="13695"/>
    <cellStyle name="Normal 3 2 2 9 2" xfId="13696"/>
    <cellStyle name="Normal 3 2 2 9 2 2" xfId="13697"/>
    <cellStyle name="Normal 3 2 2 9 2 2 2" xfId="13698"/>
    <cellStyle name="Normal 3 2 2 9 2 2 3" xfId="13699"/>
    <cellStyle name="Normal 3 2 2 9 2 2 4" xfId="13700"/>
    <cellStyle name="Normal 3 2 2 9 2 3" xfId="13701"/>
    <cellStyle name="Normal 3 2 2 9 2 4" xfId="13702"/>
    <cellStyle name="Normal 3 2 2 9 2 5" xfId="13703"/>
    <cellStyle name="Normal 3 2 2 9 3" xfId="13704"/>
    <cellStyle name="Normal 3 2 2 9 3 2" xfId="13705"/>
    <cellStyle name="Normal 3 2 2 9 3 3" xfId="13706"/>
    <cellStyle name="Normal 3 2 2 9 3 4" xfId="13707"/>
    <cellStyle name="Normal 3 2 2 9 4" xfId="13708"/>
    <cellStyle name="Normal 3 2 2 9 5" xfId="13709"/>
    <cellStyle name="Normal 3 2 2 9 6" xfId="13710"/>
    <cellStyle name="Normal 3 2 20" xfId="13711"/>
    <cellStyle name="Normal 3 2 20 2" xfId="13712"/>
    <cellStyle name="Normal 3 2 20 2 2" xfId="13713"/>
    <cellStyle name="Normal 3 2 20 2 2 2" xfId="13714"/>
    <cellStyle name="Normal 3 2 20 2 2 3" xfId="13715"/>
    <cellStyle name="Normal 3 2 20 2 2 4" xfId="13716"/>
    <cellStyle name="Normal 3 2 20 2 3" xfId="13717"/>
    <cellStyle name="Normal 3 2 20 2 4" xfId="13718"/>
    <cellStyle name="Normal 3 2 20 2 5" xfId="13719"/>
    <cellStyle name="Normal 3 2 20 3" xfId="13720"/>
    <cellStyle name="Normal 3 2 20 4" xfId="13721"/>
    <cellStyle name="Normal 3 2 20 4 2" xfId="13722"/>
    <cellStyle name="Normal 3 2 20 4 3" xfId="13723"/>
    <cellStyle name="Normal 3 2 20 4 4" xfId="13724"/>
    <cellStyle name="Normal 3 2 20 5" xfId="13725"/>
    <cellStyle name="Normal 3 2 20 6" xfId="13726"/>
    <cellStyle name="Normal 3 2 20 7" xfId="13727"/>
    <cellStyle name="Normal 3 2 21" xfId="13728"/>
    <cellStyle name="Normal 3 2 21 2" xfId="13729"/>
    <cellStyle name="Normal 3 2 21 3" xfId="13730"/>
    <cellStyle name="Normal 3 2 21 3 2" xfId="13731"/>
    <cellStyle name="Normal 3 2 21 3 3" xfId="13732"/>
    <cellStyle name="Normal 3 2 21 3 4" xfId="13733"/>
    <cellStyle name="Normal 3 2 21 4" xfId="13734"/>
    <cellStyle name="Normal 3 2 21 5" xfId="13735"/>
    <cellStyle name="Normal 3 2 21 6" xfId="13736"/>
    <cellStyle name="Normal 3 2 22" xfId="13737"/>
    <cellStyle name="Normal 3 2 22 2" xfId="13738"/>
    <cellStyle name="Normal 3 2 22 3" xfId="13739"/>
    <cellStyle name="Normal 3 2 22 4" xfId="13740"/>
    <cellStyle name="Normal 3 2 23" xfId="13741"/>
    <cellStyle name="Normal 3 2 24" xfId="13742"/>
    <cellStyle name="Normal 3 2 25" xfId="13743"/>
    <cellStyle name="Normal 3 2 3" xfId="13744"/>
    <cellStyle name="Normal 3 2 3 10" xfId="13745"/>
    <cellStyle name="Normal 3 2 3 10 2" xfId="13746"/>
    <cellStyle name="Normal 3 2 3 10 2 2" xfId="13747"/>
    <cellStyle name="Normal 3 2 3 10 2 3" xfId="13748"/>
    <cellStyle name="Normal 3 2 3 10 2 4" xfId="13749"/>
    <cellStyle name="Normal 3 2 3 10 3" xfId="13750"/>
    <cellStyle name="Normal 3 2 3 10 4" xfId="13751"/>
    <cellStyle name="Normal 3 2 3 10 5" xfId="13752"/>
    <cellStyle name="Normal 3 2 3 11" xfId="13753"/>
    <cellStyle name="Normal 3 2 3 11 2" xfId="13754"/>
    <cellStyle name="Normal 3 2 3 11 3" xfId="13755"/>
    <cellStyle name="Normal 3 2 3 11 4" xfId="13756"/>
    <cellStyle name="Normal 3 2 3 12" xfId="13757"/>
    <cellStyle name="Normal 3 2 3 13" xfId="13758"/>
    <cellStyle name="Normal 3 2 3 14" xfId="13759"/>
    <cellStyle name="Normal 3 2 3 2" xfId="13760"/>
    <cellStyle name="Normal 3 2 3 2 10" xfId="13761"/>
    <cellStyle name="Normal 3 2 3 2 2" xfId="13762"/>
    <cellStyle name="Normal 3 2 3 2 2 2" xfId="13763"/>
    <cellStyle name="Normal 3 2 3 2 2 2 2" xfId="13764"/>
    <cellStyle name="Normal 3 2 3 2 2 2 2 2" xfId="13765"/>
    <cellStyle name="Normal 3 2 3 2 2 2 2 2 2" xfId="13766"/>
    <cellStyle name="Normal 3 2 3 2 2 2 2 2 3" xfId="13767"/>
    <cellStyle name="Normal 3 2 3 2 2 2 2 2 4" xfId="13768"/>
    <cellStyle name="Normal 3 2 3 2 2 2 2 3" xfId="13769"/>
    <cellStyle name="Normal 3 2 3 2 2 2 2 4" xfId="13770"/>
    <cellStyle name="Normal 3 2 3 2 2 2 2 5" xfId="13771"/>
    <cellStyle name="Normal 3 2 3 2 2 2 3" xfId="13772"/>
    <cellStyle name="Normal 3 2 3 2 2 2 3 2" xfId="13773"/>
    <cellStyle name="Normal 3 2 3 2 2 2 3 3" xfId="13774"/>
    <cellStyle name="Normal 3 2 3 2 2 2 3 4" xfId="13775"/>
    <cellStyle name="Normal 3 2 3 2 2 2 4" xfId="13776"/>
    <cellStyle name="Normal 3 2 3 2 2 2 5" xfId="13777"/>
    <cellStyle name="Normal 3 2 3 2 2 2 6" xfId="13778"/>
    <cellStyle name="Normal 3 2 3 2 2 3" xfId="13779"/>
    <cellStyle name="Normal 3 2 3 2 2 3 2" xfId="13780"/>
    <cellStyle name="Normal 3 2 3 2 2 3 2 2" xfId="13781"/>
    <cellStyle name="Normal 3 2 3 2 2 3 2 2 2" xfId="13782"/>
    <cellStyle name="Normal 3 2 3 2 2 3 2 2 3" xfId="13783"/>
    <cellStyle name="Normal 3 2 3 2 2 3 2 2 4" xfId="13784"/>
    <cellStyle name="Normal 3 2 3 2 2 3 2 3" xfId="13785"/>
    <cellStyle name="Normal 3 2 3 2 2 3 2 4" xfId="13786"/>
    <cellStyle name="Normal 3 2 3 2 2 3 2 5" xfId="13787"/>
    <cellStyle name="Normal 3 2 3 2 2 3 3" xfId="13788"/>
    <cellStyle name="Normal 3 2 3 2 2 3 3 2" xfId="13789"/>
    <cellStyle name="Normal 3 2 3 2 2 3 3 3" xfId="13790"/>
    <cellStyle name="Normal 3 2 3 2 2 3 3 4" xfId="13791"/>
    <cellStyle name="Normal 3 2 3 2 2 3 4" xfId="13792"/>
    <cellStyle name="Normal 3 2 3 2 2 3 5" xfId="13793"/>
    <cellStyle name="Normal 3 2 3 2 2 3 6" xfId="13794"/>
    <cellStyle name="Normal 3 2 3 2 2 4" xfId="13795"/>
    <cellStyle name="Normal 3 2 3 2 2 5" xfId="13796"/>
    <cellStyle name="Normal 3 2 3 2 2 5 2" xfId="13797"/>
    <cellStyle name="Normal 3 2 3 2 2 5 2 2" xfId="13798"/>
    <cellStyle name="Normal 3 2 3 2 2 5 2 3" xfId="13799"/>
    <cellStyle name="Normal 3 2 3 2 2 5 2 4" xfId="13800"/>
    <cellStyle name="Normal 3 2 3 2 2 5 3" xfId="13801"/>
    <cellStyle name="Normal 3 2 3 2 2 5 4" xfId="13802"/>
    <cellStyle name="Normal 3 2 3 2 2 5 5" xfId="13803"/>
    <cellStyle name="Normal 3 2 3 2 2 6" xfId="13804"/>
    <cellStyle name="Normal 3 2 3 2 2 6 2" xfId="13805"/>
    <cellStyle name="Normal 3 2 3 2 2 6 3" xfId="13806"/>
    <cellStyle name="Normal 3 2 3 2 2 6 4" xfId="13807"/>
    <cellStyle name="Normal 3 2 3 2 2 7" xfId="13808"/>
    <cellStyle name="Normal 3 2 3 2 2 8" xfId="13809"/>
    <cellStyle name="Normal 3 2 3 2 2 9" xfId="13810"/>
    <cellStyle name="Normal 3 2 3 2 3" xfId="13811"/>
    <cellStyle name="Normal 3 2 3 2 3 2" xfId="13812"/>
    <cellStyle name="Normal 3 2 3 2 3 2 2" xfId="13813"/>
    <cellStyle name="Normal 3 2 3 2 3 2 2 2" xfId="13814"/>
    <cellStyle name="Normal 3 2 3 2 3 2 2 3" xfId="13815"/>
    <cellStyle name="Normal 3 2 3 2 3 2 2 4" xfId="13816"/>
    <cellStyle name="Normal 3 2 3 2 3 2 3" xfId="13817"/>
    <cellStyle name="Normal 3 2 3 2 3 2 4" xfId="13818"/>
    <cellStyle name="Normal 3 2 3 2 3 2 5" xfId="13819"/>
    <cellStyle name="Normal 3 2 3 2 3 3" xfId="13820"/>
    <cellStyle name="Normal 3 2 3 2 3 3 2" xfId="13821"/>
    <cellStyle name="Normal 3 2 3 2 3 3 3" xfId="13822"/>
    <cellStyle name="Normal 3 2 3 2 3 3 4" xfId="13823"/>
    <cellStyle name="Normal 3 2 3 2 3 4" xfId="13824"/>
    <cellStyle name="Normal 3 2 3 2 3 5" xfId="13825"/>
    <cellStyle name="Normal 3 2 3 2 3 6" xfId="13826"/>
    <cellStyle name="Normal 3 2 3 2 4" xfId="13827"/>
    <cellStyle name="Normal 3 2 3 2 4 2" xfId="13828"/>
    <cellStyle name="Normal 3 2 3 2 4 2 2" xfId="13829"/>
    <cellStyle name="Normal 3 2 3 2 4 2 2 2" xfId="13830"/>
    <cellStyle name="Normal 3 2 3 2 4 2 2 3" xfId="13831"/>
    <cellStyle name="Normal 3 2 3 2 4 2 2 4" xfId="13832"/>
    <cellStyle name="Normal 3 2 3 2 4 2 3" xfId="13833"/>
    <cellStyle name="Normal 3 2 3 2 4 2 4" xfId="13834"/>
    <cellStyle name="Normal 3 2 3 2 4 2 5" xfId="13835"/>
    <cellStyle name="Normal 3 2 3 2 4 3" xfId="13836"/>
    <cellStyle name="Normal 3 2 3 2 4 3 2" xfId="13837"/>
    <cellStyle name="Normal 3 2 3 2 4 3 3" xfId="13838"/>
    <cellStyle name="Normal 3 2 3 2 4 3 4" xfId="13839"/>
    <cellStyle name="Normal 3 2 3 2 4 4" xfId="13840"/>
    <cellStyle name="Normal 3 2 3 2 4 5" xfId="13841"/>
    <cellStyle name="Normal 3 2 3 2 4 6" xfId="13842"/>
    <cellStyle name="Normal 3 2 3 2 5" xfId="13843"/>
    <cellStyle name="Normal 3 2 3 2 6" xfId="13844"/>
    <cellStyle name="Normal 3 2 3 2 6 2" xfId="13845"/>
    <cellStyle name="Normal 3 2 3 2 6 2 2" xfId="13846"/>
    <cellStyle name="Normal 3 2 3 2 6 2 3" xfId="13847"/>
    <cellStyle name="Normal 3 2 3 2 6 2 4" xfId="13848"/>
    <cellStyle name="Normal 3 2 3 2 6 3" xfId="13849"/>
    <cellStyle name="Normal 3 2 3 2 6 4" xfId="13850"/>
    <cellStyle name="Normal 3 2 3 2 6 5" xfId="13851"/>
    <cellStyle name="Normal 3 2 3 2 7" xfId="13852"/>
    <cellStyle name="Normal 3 2 3 2 7 2" xfId="13853"/>
    <cellStyle name="Normal 3 2 3 2 7 3" xfId="13854"/>
    <cellStyle name="Normal 3 2 3 2 7 4" xfId="13855"/>
    <cellStyle name="Normal 3 2 3 2 8" xfId="13856"/>
    <cellStyle name="Normal 3 2 3 2 9" xfId="13857"/>
    <cellStyle name="Normal 3 2 3 3" xfId="13858"/>
    <cellStyle name="Normal 3 2 3 3 10" xfId="13859"/>
    <cellStyle name="Normal 3 2 3 3 2" xfId="13860"/>
    <cellStyle name="Normal 3 2 3 3 2 2" xfId="13861"/>
    <cellStyle name="Normal 3 2 3 3 2 2 2" xfId="13862"/>
    <cellStyle name="Normal 3 2 3 3 2 2 2 2" xfId="13863"/>
    <cellStyle name="Normal 3 2 3 3 2 2 2 2 2" xfId="13864"/>
    <cellStyle name="Normal 3 2 3 3 2 2 2 2 3" xfId="13865"/>
    <cellStyle name="Normal 3 2 3 3 2 2 2 2 4" xfId="13866"/>
    <cellStyle name="Normal 3 2 3 3 2 2 2 3" xfId="13867"/>
    <cellStyle name="Normal 3 2 3 3 2 2 2 4" xfId="13868"/>
    <cellStyle name="Normal 3 2 3 3 2 2 2 5" xfId="13869"/>
    <cellStyle name="Normal 3 2 3 3 2 2 3" xfId="13870"/>
    <cellStyle name="Normal 3 2 3 3 2 2 3 2" xfId="13871"/>
    <cellStyle name="Normal 3 2 3 3 2 2 3 3" xfId="13872"/>
    <cellStyle name="Normal 3 2 3 3 2 2 3 4" xfId="13873"/>
    <cellStyle name="Normal 3 2 3 3 2 2 4" xfId="13874"/>
    <cellStyle name="Normal 3 2 3 3 2 2 5" xfId="13875"/>
    <cellStyle name="Normal 3 2 3 3 2 2 6" xfId="13876"/>
    <cellStyle name="Normal 3 2 3 3 2 3" xfId="13877"/>
    <cellStyle name="Normal 3 2 3 3 2 3 2" xfId="13878"/>
    <cellStyle name="Normal 3 2 3 3 2 3 2 2" xfId="13879"/>
    <cellStyle name="Normal 3 2 3 3 2 3 2 2 2" xfId="13880"/>
    <cellStyle name="Normal 3 2 3 3 2 3 2 2 3" xfId="13881"/>
    <cellStyle name="Normal 3 2 3 3 2 3 2 2 4" xfId="13882"/>
    <cellStyle name="Normal 3 2 3 3 2 3 2 3" xfId="13883"/>
    <cellStyle name="Normal 3 2 3 3 2 3 2 4" xfId="13884"/>
    <cellStyle name="Normal 3 2 3 3 2 3 2 5" xfId="13885"/>
    <cellStyle name="Normal 3 2 3 3 2 3 3" xfId="13886"/>
    <cellStyle name="Normal 3 2 3 3 2 3 3 2" xfId="13887"/>
    <cellStyle name="Normal 3 2 3 3 2 3 3 3" xfId="13888"/>
    <cellStyle name="Normal 3 2 3 3 2 3 3 4" xfId="13889"/>
    <cellStyle name="Normal 3 2 3 3 2 3 4" xfId="13890"/>
    <cellStyle name="Normal 3 2 3 3 2 3 5" xfId="13891"/>
    <cellStyle name="Normal 3 2 3 3 2 3 6" xfId="13892"/>
    <cellStyle name="Normal 3 2 3 3 2 4" xfId="13893"/>
    <cellStyle name="Normal 3 2 3 3 2 4 2" xfId="13894"/>
    <cellStyle name="Normal 3 2 3 3 2 4 2 2" xfId="13895"/>
    <cellStyle name="Normal 3 2 3 3 2 4 2 3" xfId="13896"/>
    <cellStyle name="Normal 3 2 3 3 2 4 2 4" xfId="13897"/>
    <cellStyle name="Normal 3 2 3 3 2 4 3" xfId="13898"/>
    <cellStyle name="Normal 3 2 3 3 2 4 4" xfId="13899"/>
    <cellStyle name="Normal 3 2 3 3 2 4 5" xfId="13900"/>
    <cellStyle name="Normal 3 2 3 3 2 5" xfId="13901"/>
    <cellStyle name="Normal 3 2 3 3 2 5 2" xfId="13902"/>
    <cellStyle name="Normal 3 2 3 3 2 5 3" xfId="13903"/>
    <cellStyle name="Normal 3 2 3 3 2 5 4" xfId="13904"/>
    <cellStyle name="Normal 3 2 3 3 2 6" xfId="13905"/>
    <cellStyle name="Normal 3 2 3 3 2 7" xfId="13906"/>
    <cellStyle name="Normal 3 2 3 3 2 8" xfId="13907"/>
    <cellStyle name="Normal 3 2 3 3 3" xfId="13908"/>
    <cellStyle name="Normal 3 2 3 3 3 2" xfId="13909"/>
    <cellStyle name="Normal 3 2 3 3 3 2 2" xfId="13910"/>
    <cellStyle name="Normal 3 2 3 3 3 2 2 2" xfId="13911"/>
    <cellStyle name="Normal 3 2 3 3 3 2 2 3" xfId="13912"/>
    <cellStyle name="Normal 3 2 3 3 3 2 2 4" xfId="13913"/>
    <cellStyle name="Normal 3 2 3 3 3 2 3" xfId="13914"/>
    <cellStyle name="Normal 3 2 3 3 3 2 4" xfId="13915"/>
    <cellStyle name="Normal 3 2 3 3 3 2 5" xfId="13916"/>
    <cellStyle name="Normal 3 2 3 3 3 3" xfId="13917"/>
    <cellStyle name="Normal 3 2 3 3 3 3 2" xfId="13918"/>
    <cellStyle name="Normal 3 2 3 3 3 3 3" xfId="13919"/>
    <cellStyle name="Normal 3 2 3 3 3 3 4" xfId="13920"/>
    <cellStyle name="Normal 3 2 3 3 3 4" xfId="13921"/>
    <cellStyle name="Normal 3 2 3 3 3 5" xfId="13922"/>
    <cellStyle name="Normal 3 2 3 3 3 6" xfId="13923"/>
    <cellStyle name="Normal 3 2 3 3 4" xfId="13924"/>
    <cellStyle name="Normal 3 2 3 3 4 2" xfId="13925"/>
    <cellStyle name="Normal 3 2 3 3 4 2 2" xfId="13926"/>
    <cellStyle name="Normal 3 2 3 3 4 2 2 2" xfId="13927"/>
    <cellStyle name="Normal 3 2 3 3 4 2 2 3" xfId="13928"/>
    <cellStyle name="Normal 3 2 3 3 4 2 2 4" xfId="13929"/>
    <cellStyle name="Normal 3 2 3 3 4 2 3" xfId="13930"/>
    <cellStyle name="Normal 3 2 3 3 4 2 4" xfId="13931"/>
    <cellStyle name="Normal 3 2 3 3 4 2 5" xfId="13932"/>
    <cellStyle name="Normal 3 2 3 3 4 3" xfId="13933"/>
    <cellStyle name="Normal 3 2 3 3 4 3 2" xfId="13934"/>
    <cellStyle name="Normal 3 2 3 3 4 3 3" xfId="13935"/>
    <cellStyle name="Normal 3 2 3 3 4 3 4" xfId="13936"/>
    <cellStyle name="Normal 3 2 3 3 4 4" xfId="13937"/>
    <cellStyle name="Normal 3 2 3 3 4 5" xfId="13938"/>
    <cellStyle name="Normal 3 2 3 3 4 6" xfId="13939"/>
    <cellStyle name="Normal 3 2 3 3 5" xfId="13940"/>
    <cellStyle name="Normal 3 2 3 3 6" xfId="13941"/>
    <cellStyle name="Normal 3 2 3 3 6 2" xfId="13942"/>
    <cellStyle name="Normal 3 2 3 3 6 2 2" xfId="13943"/>
    <cellStyle name="Normal 3 2 3 3 6 2 3" xfId="13944"/>
    <cellStyle name="Normal 3 2 3 3 6 2 4" xfId="13945"/>
    <cellStyle name="Normal 3 2 3 3 6 3" xfId="13946"/>
    <cellStyle name="Normal 3 2 3 3 6 4" xfId="13947"/>
    <cellStyle name="Normal 3 2 3 3 6 5" xfId="13948"/>
    <cellStyle name="Normal 3 2 3 3 7" xfId="13949"/>
    <cellStyle name="Normal 3 2 3 3 7 2" xfId="13950"/>
    <cellStyle name="Normal 3 2 3 3 7 3" xfId="13951"/>
    <cellStyle name="Normal 3 2 3 3 7 4" xfId="13952"/>
    <cellStyle name="Normal 3 2 3 3 8" xfId="13953"/>
    <cellStyle name="Normal 3 2 3 3 9" xfId="13954"/>
    <cellStyle name="Normal 3 2 3 4" xfId="13955"/>
    <cellStyle name="Normal 3 2 3 4 10" xfId="13956"/>
    <cellStyle name="Normal 3 2 3 4 2" xfId="13957"/>
    <cellStyle name="Normal 3 2 3 4 2 2" xfId="13958"/>
    <cellStyle name="Normal 3 2 3 4 2 2 2" xfId="13959"/>
    <cellStyle name="Normal 3 2 3 4 2 2 2 2" xfId="13960"/>
    <cellStyle name="Normal 3 2 3 4 2 2 2 2 2" xfId="13961"/>
    <cellStyle name="Normal 3 2 3 4 2 2 2 2 3" xfId="13962"/>
    <cellStyle name="Normal 3 2 3 4 2 2 2 2 4" xfId="13963"/>
    <cellStyle name="Normal 3 2 3 4 2 2 2 3" xfId="13964"/>
    <cellStyle name="Normal 3 2 3 4 2 2 2 4" xfId="13965"/>
    <cellStyle name="Normal 3 2 3 4 2 2 2 5" xfId="13966"/>
    <cellStyle name="Normal 3 2 3 4 2 2 3" xfId="13967"/>
    <cellStyle name="Normal 3 2 3 4 2 2 3 2" xfId="13968"/>
    <cellStyle name="Normal 3 2 3 4 2 2 3 3" xfId="13969"/>
    <cellStyle name="Normal 3 2 3 4 2 2 3 4" xfId="13970"/>
    <cellStyle name="Normal 3 2 3 4 2 2 4" xfId="13971"/>
    <cellStyle name="Normal 3 2 3 4 2 2 5" xfId="13972"/>
    <cellStyle name="Normal 3 2 3 4 2 2 6" xfId="13973"/>
    <cellStyle name="Normal 3 2 3 4 2 3" xfId="13974"/>
    <cellStyle name="Normal 3 2 3 4 2 3 2" xfId="13975"/>
    <cellStyle name="Normal 3 2 3 4 2 3 2 2" xfId="13976"/>
    <cellStyle name="Normal 3 2 3 4 2 3 2 2 2" xfId="13977"/>
    <cellStyle name="Normal 3 2 3 4 2 3 2 2 3" xfId="13978"/>
    <cellStyle name="Normal 3 2 3 4 2 3 2 2 4" xfId="13979"/>
    <cellStyle name="Normal 3 2 3 4 2 3 2 3" xfId="13980"/>
    <cellStyle name="Normal 3 2 3 4 2 3 2 4" xfId="13981"/>
    <cellStyle name="Normal 3 2 3 4 2 3 2 5" xfId="13982"/>
    <cellStyle name="Normal 3 2 3 4 2 3 3" xfId="13983"/>
    <cellStyle name="Normal 3 2 3 4 2 3 3 2" xfId="13984"/>
    <cellStyle name="Normal 3 2 3 4 2 3 3 3" xfId="13985"/>
    <cellStyle name="Normal 3 2 3 4 2 3 3 4" xfId="13986"/>
    <cellStyle name="Normal 3 2 3 4 2 3 4" xfId="13987"/>
    <cellStyle name="Normal 3 2 3 4 2 3 5" xfId="13988"/>
    <cellStyle name="Normal 3 2 3 4 2 3 6" xfId="13989"/>
    <cellStyle name="Normal 3 2 3 4 2 4" xfId="13990"/>
    <cellStyle name="Normal 3 2 3 4 2 4 2" xfId="13991"/>
    <cellStyle name="Normal 3 2 3 4 2 4 2 2" xfId="13992"/>
    <cellStyle name="Normal 3 2 3 4 2 4 2 3" xfId="13993"/>
    <cellStyle name="Normal 3 2 3 4 2 4 2 4" xfId="13994"/>
    <cellStyle name="Normal 3 2 3 4 2 4 3" xfId="13995"/>
    <cellStyle name="Normal 3 2 3 4 2 4 4" xfId="13996"/>
    <cellStyle name="Normal 3 2 3 4 2 4 5" xfId="13997"/>
    <cellStyle name="Normal 3 2 3 4 2 5" xfId="13998"/>
    <cellStyle name="Normal 3 2 3 4 2 5 2" xfId="13999"/>
    <cellStyle name="Normal 3 2 3 4 2 5 3" xfId="14000"/>
    <cellStyle name="Normal 3 2 3 4 2 5 4" xfId="14001"/>
    <cellStyle name="Normal 3 2 3 4 2 6" xfId="14002"/>
    <cellStyle name="Normal 3 2 3 4 2 7" xfId="14003"/>
    <cellStyle name="Normal 3 2 3 4 2 8" xfId="14004"/>
    <cellStyle name="Normal 3 2 3 4 3" xfId="14005"/>
    <cellStyle name="Normal 3 2 3 4 3 2" xfId="14006"/>
    <cellStyle name="Normal 3 2 3 4 3 2 2" xfId="14007"/>
    <cellStyle name="Normal 3 2 3 4 3 2 2 2" xfId="14008"/>
    <cellStyle name="Normal 3 2 3 4 3 2 2 3" xfId="14009"/>
    <cellStyle name="Normal 3 2 3 4 3 2 2 4" xfId="14010"/>
    <cellStyle name="Normal 3 2 3 4 3 2 3" xfId="14011"/>
    <cellStyle name="Normal 3 2 3 4 3 2 4" xfId="14012"/>
    <cellStyle name="Normal 3 2 3 4 3 2 5" xfId="14013"/>
    <cellStyle name="Normal 3 2 3 4 3 3" xfId="14014"/>
    <cellStyle name="Normal 3 2 3 4 3 3 2" xfId="14015"/>
    <cellStyle name="Normal 3 2 3 4 3 3 3" xfId="14016"/>
    <cellStyle name="Normal 3 2 3 4 3 3 4" xfId="14017"/>
    <cellStyle name="Normal 3 2 3 4 3 4" xfId="14018"/>
    <cellStyle name="Normal 3 2 3 4 3 5" xfId="14019"/>
    <cellStyle name="Normal 3 2 3 4 3 6" xfId="14020"/>
    <cellStyle name="Normal 3 2 3 4 4" xfId="14021"/>
    <cellStyle name="Normal 3 2 3 4 4 2" xfId="14022"/>
    <cellStyle name="Normal 3 2 3 4 4 2 2" xfId="14023"/>
    <cellStyle name="Normal 3 2 3 4 4 2 2 2" xfId="14024"/>
    <cellStyle name="Normal 3 2 3 4 4 2 2 3" xfId="14025"/>
    <cellStyle name="Normal 3 2 3 4 4 2 2 4" xfId="14026"/>
    <cellStyle name="Normal 3 2 3 4 4 2 3" xfId="14027"/>
    <cellStyle name="Normal 3 2 3 4 4 2 4" xfId="14028"/>
    <cellStyle name="Normal 3 2 3 4 4 2 5" xfId="14029"/>
    <cellStyle name="Normal 3 2 3 4 4 3" xfId="14030"/>
    <cellStyle name="Normal 3 2 3 4 4 3 2" xfId="14031"/>
    <cellStyle name="Normal 3 2 3 4 4 3 3" xfId="14032"/>
    <cellStyle name="Normal 3 2 3 4 4 3 4" xfId="14033"/>
    <cellStyle name="Normal 3 2 3 4 4 4" xfId="14034"/>
    <cellStyle name="Normal 3 2 3 4 4 5" xfId="14035"/>
    <cellStyle name="Normal 3 2 3 4 4 6" xfId="14036"/>
    <cellStyle name="Normal 3 2 3 4 5" xfId="14037"/>
    <cellStyle name="Normal 3 2 3 4 6" xfId="14038"/>
    <cellStyle name="Normal 3 2 3 4 6 2" xfId="14039"/>
    <cellStyle name="Normal 3 2 3 4 6 2 2" xfId="14040"/>
    <cellStyle name="Normal 3 2 3 4 6 2 3" xfId="14041"/>
    <cellStyle name="Normal 3 2 3 4 6 2 4" xfId="14042"/>
    <cellStyle name="Normal 3 2 3 4 6 3" xfId="14043"/>
    <cellStyle name="Normal 3 2 3 4 6 4" xfId="14044"/>
    <cellStyle name="Normal 3 2 3 4 6 5" xfId="14045"/>
    <cellStyle name="Normal 3 2 3 4 7" xfId="14046"/>
    <cellStyle name="Normal 3 2 3 4 7 2" xfId="14047"/>
    <cellStyle name="Normal 3 2 3 4 7 3" xfId="14048"/>
    <cellStyle name="Normal 3 2 3 4 7 4" xfId="14049"/>
    <cellStyle name="Normal 3 2 3 4 8" xfId="14050"/>
    <cellStyle name="Normal 3 2 3 4 9" xfId="14051"/>
    <cellStyle name="Normal 3 2 3 5" xfId="14052"/>
    <cellStyle name="Normal 3 2 3 5 2" xfId="14053"/>
    <cellStyle name="Normal 3 2 3 5 2 2" xfId="14054"/>
    <cellStyle name="Normal 3 2 3 5 2 2 2" xfId="14055"/>
    <cellStyle name="Normal 3 2 3 5 2 2 2 2" xfId="14056"/>
    <cellStyle name="Normal 3 2 3 5 2 2 2 3" xfId="14057"/>
    <cellStyle name="Normal 3 2 3 5 2 2 2 4" xfId="14058"/>
    <cellStyle name="Normal 3 2 3 5 2 2 3" xfId="14059"/>
    <cellStyle name="Normal 3 2 3 5 2 2 4" xfId="14060"/>
    <cellStyle name="Normal 3 2 3 5 2 2 5" xfId="14061"/>
    <cellStyle name="Normal 3 2 3 5 2 3" xfId="14062"/>
    <cellStyle name="Normal 3 2 3 5 2 3 2" xfId="14063"/>
    <cellStyle name="Normal 3 2 3 5 2 3 3" xfId="14064"/>
    <cellStyle name="Normal 3 2 3 5 2 3 4" xfId="14065"/>
    <cellStyle name="Normal 3 2 3 5 2 4" xfId="14066"/>
    <cellStyle name="Normal 3 2 3 5 2 5" xfId="14067"/>
    <cellStyle name="Normal 3 2 3 5 2 6" xfId="14068"/>
    <cellStyle name="Normal 3 2 3 5 3" xfId="14069"/>
    <cellStyle name="Normal 3 2 3 5 3 2" xfId="14070"/>
    <cellStyle name="Normal 3 2 3 5 3 2 2" xfId="14071"/>
    <cellStyle name="Normal 3 2 3 5 3 2 2 2" xfId="14072"/>
    <cellStyle name="Normal 3 2 3 5 3 2 2 3" xfId="14073"/>
    <cellStyle name="Normal 3 2 3 5 3 2 2 4" xfId="14074"/>
    <cellStyle name="Normal 3 2 3 5 3 2 3" xfId="14075"/>
    <cellStyle name="Normal 3 2 3 5 3 2 4" xfId="14076"/>
    <cellStyle name="Normal 3 2 3 5 3 2 5" xfId="14077"/>
    <cellStyle name="Normal 3 2 3 5 3 3" xfId="14078"/>
    <cellStyle name="Normal 3 2 3 5 3 3 2" xfId="14079"/>
    <cellStyle name="Normal 3 2 3 5 3 3 3" xfId="14080"/>
    <cellStyle name="Normal 3 2 3 5 3 3 4" xfId="14081"/>
    <cellStyle name="Normal 3 2 3 5 3 4" xfId="14082"/>
    <cellStyle name="Normal 3 2 3 5 3 5" xfId="14083"/>
    <cellStyle name="Normal 3 2 3 5 3 6" xfId="14084"/>
    <cellStyle name="Normal 3 2 3 5 4" xfId="14085"/>
    <cellStyle name="Normal 3 2 3 5 5" xfId="14086"/>
    <cellStyle name="Normal 3 2 3 5 5 2" xfId="14087"/>
    <cellStyle name="Normal 3 2 3 5 5 2 2" xfId="14088"/>
    <cellStyle name="Normal 3 2 3 5 5 2 3" xfId="14089"/>
    <cellStyle name="Normal 3 2 3 5 5 2 4" xfId="14090"/>
    <cellStyle name="Normal 3 2 3 5 5 3" xfId="14091"/>
    <cellStyle name="Normal 3 2 3 5 5 4" xfId="14092"/>
    <cellStyle name="Normal 3 2 3 5 5 5" xfId="14093"/>
    <cellStyle name="Normal 3 2 3 5 6" xfId="14094"/>
    <cellStyle name="Normal 3 2 3 5 6 2" xfId="14095"/>
    <cellStyle name="Normal 3 2 3 5 6 3" xfId="14096"/>
    <cellStyle name="Normal 3 2 3 5 6 4" xfId="14097"/>
    <cellStyle name="Normal 3 2 3 5 7" xfId="14098"/>
    <cellStyle name="Normal 3 2 3 5 8" xfId="14099"/>
    <cellStyle name="Normal 3 2 3 5 9" xfId="14100"/>
    <cellStyle name="Normal 3 2 3 6" xfId="14101"/>
    <cellStyle name="Normal 3 2 3 6 2" xfId="14102"/>
    <cellStyle name="Normal 3 2 3 6 2 2" xfId="14103"/>
    <cellStyle name="Normal 3 2 3 6 2 2 2" xfId="14104"/>
    <cellStyle name="Normal 3 2 3 6 2 2 2 2" xfId="14105"/>
    <cellStyle name="Normal 3 2 3 6 2 2 2 3" xfId="14106"/>
    <cellStyle name="Normal 3 2 3 6 2 2 2 4" xfId="14107"/>
    <cellStyle name="Normal 3 2 3 6 2 2 3" xfId="14108"/>
    <cellStyle name="Normal 3 2 3 6 2 2 4" xfId="14109"/>
    <cellStyle name="Normal 3 2 3 6 2 2 5" xfId="14110"/>
    <cellStyle name="Normal 3 2 3 6 2 3" xfId="14111"/>
    <cellStyle name="Normal 3 2 3 6 2 3 2" xfId="14112"/>
    <cellStyle name="Normal 3 2 3 6 2 3 3" xfId="14113"/>
    <cellStyle name="Normal 3 2 3 6 2 3 4" xfId="14114"/>
    <cellStyle name="Normal 3 2 3 6 2 4" xfId="14115"/>
    <cellStyle name="Normal 3 2 3 6 2 5" xfId="14116"/>
    <cellStyle name="Normal 3 2 3 6 2 6" xfId="14117"/>
    <cellStyle name="Normal 3 2 3 6 3" xfId="14118"/>
    <cellStyle name="Normal 3 2 3 6 3 2" xfId="14119"/>
    <cellStyle name="Normal 3 2 3 6 3 2 2" xfId="14120"/>
    <cellStyle name="Normal 3 2 3 6 3 2 2 2" xfId="14121"/>
    <cellStyle name="Normal 3 2 3 6 3 2 2 3" xfId="14122"/>
    <cellStyle name="Normal 3 2 3 6 3 2 2 4" xfId="14123"/>
    <cellStyle name="Normal 3 2 3 6 3 2 3" xfId="14124"/>
    <cellStyle name="Normal 3 2 3 6 3 2 4" xfId="14125"/>
    <cellStyle name="Normal 3 2 3 6 3 2 5" xfId="14126"/>
    <cellStyle name="Normal 3 2 3 6 3 3" xfId="14127"/>
    <cellStyle name="Normal 3 2 3 6 3 3 2" xfId="14128"/>
    <cellStyle name="Normal 3 2 3 6 3 3 3" xfId="14129"/>
    <cellStyle name="Normal 3 2 3 6 3 3 4" xfId="14130"/>
    <cellStyle name="Normal 3 2 3 6 3 4" xfId="14131"/>
    <cellStyle name="Normal 3 2 3 6 3 5" xfId="14132"/>
    <cellStyle name="Normal 3 2 3 6 3 6" xfId="14133"/>
    <cellStyle name="Normal 3 2 3 6 4" xfId="14134"/>
    <cellStyle name="Normal 3 2 3 6 4 2" xfId="14135"/>
    <cellStyle name="Normal 3 2 3 6 4 2 2" xfId="14136"/>
    <cellStyle name="Normal 3 2 3 6 4 2 3" xfId="14137"/>
    <cellStyle name="Normal 3 2 3 6 4 2 4" xfId="14138"/>
    <cellStyle name="Normal 3 2 3 6 4 3" xfId="14139"/>
    <cellStyle name="Normal 3 2 3 6 4 4" xfId="14140"/>
    <cellStyle name="Normal 3 2 3 6 4 5" xfId="14141"/>
    <cellStyle name="Normal 3 2 3 6 5" xfId="14142"/>
    <cellStyle name="Normal 3 2 3 6 5 2" xfId="14143"/>
    <cellStyle name="Normal 3 2 3 6 5 3" xfId="14144"/>
    <cellStyle name="Normal 3 2 3 6 5 4" xfId="14145"/>
    <cellStyle name="Normal 3 2 3 6 6" xfId="14146"/>
    <cellStyle name="Normal 3 2 3 6 7" xfId="14147"/>
    <cellStyle name="Normal 3 2 3 6 8" xfId="14148"/>
    <cellStyle name="Normal 3 2 3 7" xfId="14149"/>
    <cellStyle name="Normal 3 2 3 7 2" xfId="14150"/>
    <cellStyle name="Normal 3 2 3 7 2 2" xfId="14151"/>
    <cellStyle name="Normal 3 2 3 7 2 2 2" xfId="14152"/>
    <cellStyle name="Normal 3 2 3 7 2 2 3" xfId="14153"/>
    <cellStyle name="Normal 3 2 3 7 2 2 4" xfId="14154"/>
    <cellStyle name="Normal 3 2 3 7 2 3" xfId="14155"/>
    <cellStyle name="Normal 3 2 3 7 2 4" xfId="14156"/>
    <cellStyle name="Normal 3 2 3 7 2 5" xfId="14157"/>
    <cellStyle name="Normal 3 2 3 7 3" xfId="14158"/>
    <cellStyle name="Normal 3 2 3 7 3 2" xfId="14159"/>
    <cellStyle name="Normal 3 2 3 7 3 3" xfId="14160"/>
    <cellStyle name="Normal 3 2 3 7 3 4" xfId="14161"/>
    <cellStyle name="Normal 3 2 3 7 4" xfId="14162"/>
    <cellStyle name="Normal 3 2 3 7 5" xfId="14163"/>
    <cellStyle name="Normal 3 2 3 7 6" xfId="14164"/>
    <cellStyle name="Normal 3 2 3 8" xfId="14165"/>
    <cellStyle name="Normal 3 2 3 8 2" xfId="14166"/>
    <cellStyle name="Normal 3 2 3 8 2 2" xfId="14167"/>
    <cellStyle name="Normal 3 2 3 8 2 2 2" xfId="14168"/>
    <cellStyle name="Normal 3 2 3 8 2 2 3" xfId="14169"/>
    <cellStyle name="Normal 3 2 3 8 2 2 4" xfId="14170"/>
    <cellStyle name="Normal 3 2 3 8 2 3" xfId="14171"/>
    <cellStyle name="Normal 3 2 3 8 2 4" xfId="14172"/>
    <cellStyle name="Normal 3 2 3 8 2 5" xfId="14173"/>
    <cellStyle name="Normal 3 2 3 8 3" xfId="14174"/>
    <cellStyle name="Normal 3 2 3 8 3 2" xfId="14175"/>
    <cellStyle name="Normal 3 2 3 8 3 3" xfId="14176"/>
    <cellStyle name="Normal 3 2 3 8 3 4" xfId="14177"/>
    <cellStyle name="Normal 3 2 3 8 4" xfId="14178"/>
    <cellStyle name="Normal 3 2 3 8 5" xfId="14179"/>
    <cellStyle name="Normal 3 2 3 8 6" xfId="14180"/>
    <cellStyle name="Normal 3 2 3 9" xfId="14181"/>
    <cellStyle name="Normal 3 2 4" xfId="14182"/>
    <cellStyle name="Normal 3 2 4 10" xfId="14183"/>
    <cellStyle name="Normal 3 2 4 2" xfId="14184"/>
    <cellStyle name="Normal 3 2 4 2 2" xfId="14185"/>
    <cellStyle name="Normal 3 2 4 2 2 2" xfId="14186"/>
    <cellStyle name="Normal 3 2 4 2 2 2 2" xfId="14187"/>
    <cellStyle name="Normal 3 2 4 2 2 2 2 2" xfId="14188"/>
    <cellStyle name="Normal 3 2 4 2 2 2 2 3" xfId="14189"/>
    <cellStyle name="Normal 3 2 4 2 2 2 2 4" xfId="14190"/>
    <cellStyle name="Normal 3 2 4 2 2 2 3" xfId="14191"/>
    <cellStyle name="Normal 3 2 4 2 2 2 4" xfId="14192"/>
    <cellStyle name="Normal 3 2 4 2 2 2 5" xfId="14193"/>
    <cellStyle name="Normal 3 2 4 2 2 3" xfId="14194"/>
    <cellStyle name="Normal 3 2 4 2 2 3 2" xfId="14195"/>
    <cellStyle name="Normal 3 2 4 2 2 3 3" xfId="14196"/>
    <cellStyle name="Normal 3 2 4 2 2 3 4" xfId="14197"/>
    <cellStyle name="Normal 3 2 4 2 2 4" xfId="14198"/>
    <cellStyle name="Normal 3 2 4 2 2 5" xfId="14199"/>
    <cellStyle name="Normal 3 2 4 2 2 6" xfId="14200"/>
    <cellStyle name="Normal 3 2 4 2 3" xfId="14201"/>
    <cellStyle name="Normal 3 2 4 2 3 2" xfId="14202"/>
    <cellStyle name="Normal 3 2 4 2 3 2 2" xfId="14203"/>
    <cellStyle name="Normal 3 2 4 2 3 2 2 2" xfId="14204"/>
    <cellStyle name="Normal 3 2 4 2 3 2 2 3" xfId="14205"/>
    <cellStyle name="Normal 3 2 4 2 3 2 2 4" xfId="14206"/>
    <cellStyle name="Normal 3 2 4 2 3 2 3" xfId="14207"/>
    <cellStyle name="Normal 3 2 4 2 3 2 4" xfId="14208"/>
    <cellStyle name="Normal 3 2 4 2 3 2 5" xfId="14209"/>
    <cellStyle name="Normal 3 2 4 2 3 3" xfId="14210"/>
    <cellStyle name="Normal 3 2 4 2 3 3 2" xfId="14211"/>
    <cellStyle name="Normal 3 2 4 2 3 3 3" xfId="14212"/>
    <cellStyle name="Normal 3 2 4 2 3 3 4" xfId="14213"/>
    <cellStyle name="Normal 3 2 4 2 3 4" xfId="14214"/>
    <cellStyle name="Normal 3 2 4 2 3 5" xfId="14215"/>
    <cellStyle name="Normal 3 2 4 2 3 6" xfId="14216"/>
    <cellStyle name="Normal 3 2 4 2 4" xfId="14217"/>
    <cellStyle name="Normal 3 2 4 2 5" xfId="14218"/>
    <cellStyle name="Normal 3 2 4 2 5 2" xfId="14219"/>
    <cellStyle name="Normal 3 2 4 2 5 2 2" xfId="14220"/>
    <cellStyle name="Normal 3 2 4 2 5 2 3" xfId="14221"/>
    <cellStyle name="Normal 3 2 4 2 5 2 4" xfId="14222"/>
    <cellStyle name="Normal 3 2 4 2 5 3" xfId="14223"/>
    <cellStyle name="Normal 3 2 4 2 5 4" xfId="14224"/>
    <cellStyle name="Normal 3 2 4 2 5 5" xfId="14225"/>
    <cellStyle name="Normal 3 2 4 2 6" xfId="14226"/>
    <cellStyle name="Normal 3 2 4 2 6 2" xfId="14227"/>
    <cellStyle name="Normal 3 2 4 2 6 3" xfId="14228"/>
    <cellStyle name="Normal 3 2 4 2 6 4" xfId="14229"/>
    <cellStyle name="Normal 3 2 4 2 7" xfId="14230"/>
    <cellStyle name="Normal 3 2 4 2 8" xfId="14231"/>
    <cellStyle name="Normal 3 2 4 2 9" xfId="14232"/>
    <cellStyle name="Normal 3 2 4 3" xfId="14233"/>
    <cellStyle name="Normal 3 2 4 3 2" xfId="14234"/>
    <cellStyle name="Normal 3 2 4 3 2 2" xfId="14235"/>
    <cellStyle name="Normal 3 2 4 3 2 2 2" xfId="14236"/>
    <cellStyle name="Normal 3 2 4 3 2 2 3" xfId="14237"/>
    <cellStyle name="Normal 3 2 4 3 2 2 4" xfId="14238"/>
    <cellStyle name="Normal 3 2 4 3 2 3" xfId="14239"/>
    <cellStyle name="Normal 3 2 4 3 2 4" xfId="14240"/>
    <cellStyle name="Normal 3 2 4 3 2 5" xfId="14241"/>
    <cellStyle name="Normal 3 2 4 3 3" xfId="14242"/>
    <cellStyle name="Normal 3 2 4 3 3 2" xfId="14243"/>
    <cellStyle name="Normal 3 2 4 3 3 3" xfId="14244"/>
    <cellStyle name="Normal 3 2 4 3 3 4" xfId="14245"/>
    <cellStyle name="Normal 3 2 4 3 4" xfId="14246"/>
    <cellStyle name="Normal 3 2 4 3 5" xfId="14247"/>
    <cellStyle name="Normal 3 2 4 3 6" xfId="14248"/>
    <cellStyle name="Normal 3 2 4 4" xfId="14249"/>
    <cellStyle name="Normal 3 2 4 4 2" xfId="14250"/>
    <cellStyle name="Normal 3 2 4 4 2 2" xfId="14251"/>
    <cellStyle name="Normal 3 2 4 4 2 2 2" xfId="14252"/>
    <cellStyle name="Normal 3 2 4 4 2 2 3" xfId="14253"/>
    <cellStyle name="Normal 3 2 4 4 2 2 4" xfId="14254"/>
    <cellStyle name="Normal 3 2 4 4 2 3" xfId="14255"/>
    <cellStyle name="Normal 3 2 4 4 2 4" xfId="14256"/>
    <cellStyle name="Normal 3 2 4 4 2 5" xfId="14257"/>
    <cellStyle name="Normal 3 2 4 4 3" xfId="14258"/>
    <cellStyle name="Normal 3 2 4 4 3 2" xfId="14259"/>
    <cellStyle name="Normal 3 2 4 4 3 3" xfId="14260"/>
    <cellStyle name="Normal 3 2 4 4 3 4" xfId="14261"/>
    <cellStyle name="Normal 3 2 4 4 4" xfId="14262"/>
    <cellStyle name="Normal 3 2 4 4 5" xfId="14263"/>
    <cellStyle name="Normal 3 2 4 4 6" xfId="14264"/>
    <cellStyle name="Normal 3 2 4 5" xfId="14265"/>
    <cellStyle name="Normal 3 2 4 6" xfId="14266"/>
    <cellStyle name="Normal 3 2 4 6 2" xfId="14267"/>
    <cellStyle name="Normal 3 2 4 6 2 2" xfId="14268"/>
    <cellStyle name="Normal 3 2 4 6 2 3" xfId="14269"/>
    <cellStyle name="Normal 3 2 4 6 2 4" xfId="14270"/>
    <cellStyle name="Normal 3 2 4 6 3" xfId="14271"/>
    <cellStyle name="Normal 3 2 4 6 4" xfId="14272"/>
    <cellStyle name="Normal 3 2 4 6 5" xfId="14273"/>
    <cellStyle name="Normal 3 2 4 7" xfId="14274"/>
    <cellStyle name="Normal 3 2 4 7 2" xfId="14275"/>
    <cellStyle name="Normal 3 2 4 7 3" xfId="14276"/>
    <cellStyle name="Normal 3 2 4 7 4" xfId="14277"/>
    <cellStyle name="Normal 3 2 4 8" xfId="14278"/>
    <cellStyle name="Normal 3 2 4 9" xfId="14279"/>
    <cellStyle name="Normal 3 2 5" xfId="14280"/>
    <cellStyle name="Normal 3 2 5 10" xfId="14281"/>
    <cellStyle name="Normal 3 2 5 2" xfId="14282"/>
    <cellStyle name="Normal 3 2 5 2 2" xfId="14283"/>
    <cellStyle name="Normal 3 2 5 2 2 2" xfId="14284"/>
    <cellStyle name="Normal 3 2 5 2 2 2 2" xfId="14285"/>
    <cellStyle name="Normal 3 2 5 2 2 2 2 2" xfId="14286"/>
    <cellStyle name="Normal 3 2 5 2 2 2 2 3" xfId="14287"/>
    <cellStyle name="Normal 3 2 5 2 2 2 2 4" xfId="14288"/>
    <cellStyle name="Normal 3 2 5 2 2 2 3" xfId="14289"/>
    <cellStyle name="Normal 3 2 5 2 2 2 4" xfId="14290"/>
    <cellStyle name="Normal 3 2 5 2 2 2 5" xfId="14291"/>
    <cellStyle name="Normal 3 2 5 2 2 3" xfId="14292"/>
    <cellStyle name="Normal 3 2 5 2 2 3 2" xfId="14293"/>
    <cellStyle name="Normal 3 2 5 2 2 3 3" xfId="14294"/>
    <cellStyle name="Normal 3 2 5 2 2 3 4" xfId="14295"/>
    <cellStyle name="Normal 3 2 5 2 2 4" xfId="14296"/>
    <cellStyle name="Normal 3 2 5 2 2 5" xfId="14297"/>
    <cellStyle name="Normal 3 2 5 2 2 6" xfId="14298"/>
    <cellStyle name="Normal 3 2 5 2 3" xfId="14299"/>
    <cellStyle name="Normal 3 2 5 2 3 2" xfId="14300"/>
    <cellStyle name="Normal 3 2 5 2 3 2 2" xfId="14301"/>
    <cellStyle name="Normal 3 2 5 2 3 2 2 2" xfId="14302"/>
    <cellStyle name="Normal 3 2 5 2 3 2 2 3" xfId="14303"/>
    <cellStyle name="Normal 3 2 5 2 3 2 2 4" xfId="14304"/>
    <cellStyle name="Normal 3 2 5 2 3 2 3" xfId="14305"/>
    <cellStyle name="Normal 3 2 5 2 3 2 4" xfId="14306"/>
    <cellStyle name="Normal 3 2 5 2 3 2 5" xfId="14307"/>
    <cellStyle name="Normal 3 2 5 2 3 3" xfId="14308"/>
    <cellStyle name="Normal 3 2 5 2 3 3 2" xfId="14309"/>
    <cellStyle name="Normal 3 2 5 2 3 3 3" xfId="14310"/>
    <cellStyle name="Normal 3 2 5 2 3 3 4" xfId="14311"/>
    <cellStyle name="Normal 3 2 5 2 3 4" xfId="14312"/>
    <cellStyle name="Normal 3 2 5 2 3 5" xfId="14313"/>
    <cellStyle name="Normal 3 2 5 2 3 6" xfId="14314"/>
    <cellStyle name="Normal 3 2 5 2 4" xfId="14315"/>
    <cellStyle name="Normal 3 2 5 2 5" xfId="14316"/>
    <cellStyle name="Normal 3 2 5 2 5 2" xfId="14317"/>
    <cellStyle name="Normal 3 2 5 2 5 2 2" xfId="14318"/>
    <cellStyle name="Normal 3 2 5 2 5 2 3" xfId="14319"/>
    <cellStyle name="Normal 3 2 5 2 5 2 4" xfId="14320"/>
    <cellStyle name="Normal 3 2 5 2 5 3" xfId="14321"/>
    <cellStyle name="Normal 3 2 5 2 5 4" xfId="14322"/>
    <cellStyle name="Normal 3 2 5 2 5 5" xfId="14323"/>
    <cellStyle name="Normal 3 2 5 2 6" xfId="14324"/>
    <cellStyle name="Normal 3 2 5 2 6 2" xfId="14325"/>
    <cellStyle name="Normal 3 2 5 2 6 3" xfId="14326"/>
    <cellStyle name="Normal 3 2 5 2 6 4" xfId="14327"/>
    <cellStyle name="Normal 3 2 5 2 7" xfId="14328"/>
    <cellStyle name="Normal 3 2 5 2 8" xfId="14329"/>
    <cellStyle name="Normal 3 2 5 2 9" xfId="14330"/>
    <cellStyle name="Normal 3 2 5 3" xfId="14331"/>
    <cellStyle name="Normal 3 2 5 3 2" xfId="14332"/>
    <cellStyle name="Normal 3 2 5 3 2 2" xfId="14333"/>
    <cellStyle name="Normal 3 2 5 3 2 2 2" xfId="14334"/>
    <cellStyle name="Normal 3 2 5 3 2 2 3" xfId="14335"/>
    <cellStyle name="Normal 3 2 5 3 2 2 4" xfId="14336"/>
    <cellStyle name="Normal 3 2 5 3 2 3" xfId="14337"/>
    <cellStyle name="Normal 3 2 5 3 2 4" xfId="14338"/>
    <cellStyle name="Normal 3 2 5 3 2 5" xfId="14339"/>
    <cellStyle name="Normal 3 2 5 3 3" xfId="14340"/>
    <cellStyle name="Normal 3 2 5 3 3 2" xfId="14341"/>
    <cellStyle name="Normal 3 2 5 3 3 3" xfId="14342"/>
    <cellStyle name="Normal 3 2 5 3 3 4" xfId="14343"/>
    <cellStyle name="Normal 3 2 5 3 4" xfId="14344"/>
    <cellStyle name="Normal 3 2 5 3 5" xfId="14345"/>
    <cellStyle name="Normal 3 2 5 3 6" xfId="14346"/>
    <cellStyle name="Normal 3 2 5 4" xfId="14347"/>
    <cellStyle name="Normal 3 2 5 4 2" xfId="14348"/>
    <cellStyle name="Normal 3 2 5 4 2 2" xfId="14349"/>
    <cellStyle name="Normal 3 2 5 4 2 2 2" xfId="14350"/>
    <cellStyle name="Normal 3 2 5 4 2 2 3" xfId="14351"/>
    <cellStyle name="Normal 3 2 5 4 2 2 4" xfId="14352"/>
    <cellStyle name="Normal 3 2 5 4 2 3" xfId="14353"/>
    <cellStyle name="Normal 3 2 5 4 2 4" xfId="14354"/>
    <cellStyle name="Normal 3 2 5 4 2 5" xfId="14355"/>
    <cellStyle name="Normal 3 2 5 4 3" xfId="14356"/>
    <cellStyle name="Normal 3 2 5 4 3 2" xfId="14357"/>
    <cellStyle name="Normal 3 2 5 4 3 3" xfId="14358"/>
    <cellStyle name="Normal 3 2 5 4 3 4" xfId="14359"/>
    <cellStyle name="Normal 3 2 5 4 4" xfId="14360"/>
    <cellStyle name="Normal 3 2 5 4 5" xfId="14361"/>
    <cellStyle name="Normal 3 2 5 4 6" xfId="14362"/>
    <cellStyle name="Normal 3 2 5 5" xfId="14363"/>
    <cellStyle name="Normal 3 2 5 6" xfId="14364"/>
    <cellStyle name="Normal 3 2 5 6 2" xfId="14365"/>
    <cellStyle name="Normal 3 2 5 6 2 2" xfId="14366"/>
    <cellStyle name="Normal 3 2 5 6 2 3" xfId="14367"/>
    <cellStyle name="Normal 3 2 5 6 2 4" xfId="14368"/>
    <cellStyle name="Normal 3 2 5 6 3" xfId="14369"/>
    <cellStyle name="Normal 3 2 5 6 4" xfId="14370"/>
    <cellStyle name="Normal 3 2 5 6 5" xfId="14371"/>
    <cellStyle name="Normal 3 2 5 7" xfId="14372"/>
    <cellStyle name="Normal 3 2 5 7 2" xfId="14373"/>
    <cellStyle name="Normal 3 2 5 7 3" xfId="14374"/>
    <cellStyle name="Normal 3 2 5 7 4" xfId="14375"/>
    <cellStyle name="Normal 3 2 5 8" xfId="14376"/>
    <cellStyle name="Normal 3 2 5 9" xfId="14377"/>
    <cellStyle name="Normal 3 2 6" xfId="14378"/>
    <cellStyle name="Normal 3 2 6 2" xfId="14379"/>
    <cellStyle name="Normal 3 2 6 2 2" xfId="14380"/>
    <cellStyle name="Normal 3 2 6 2 2 2" xfId="14381"/>
    <cellStyle name="Normal 3 2 6 2 3" xfId="14382"/>
    <cellStyle name="Normal 3 2 6 2 4" xfId="14383"/>
    <cellStyle name="Normal 3 2 6 2 5" xfId="14384"/>
    <cellStyle name="Normal 3 2 6 2 6" xfId="14385"/>
    <cellStyle name="Normal 3 2 6 2 7" xfId="14386"/>
    <cellStyle name="Normal 3 2 6 2 8" xfId="14387"/>
    <cellStyle name="Normal 3 2 6 3" xfId="14388"/>
    <cellStyle name="Normal 3 2 6 3 2" xfId="14389"/>
    <cellStyle name="Normal 3 2 6 4" xfId="14390"/>
    <cellStyle name="Normal 3 2 6 5" xfId="14391"/>
    <cellStyle name="Normal 3 2 6 6" xfId="14392"/>
    <cellStyle name="Normal 3 2 6 7" xfId="14393"/>
    <cellStyle name="Normal 3 2 6 8" xfId="14394"/>
    <cellStyle name="Normal 3 2 6 9" xfId="14395"/>
    <cellStyle name="Normal 3 2 7" xfId="14396"/>
    <cellStyle name="Normal 3 2 7 10" xfId="14397"/>
    <cellStyle name="Normal 3 2 7 2" xfId="14398"/>
    <cellStyle name="Normal 3 2 7 2 2" xfId="14399"/>
    <cellStyle name="Normal 3 2 7 2 2 2" xfId="14400"/>
    <cellStyle name="Normal 3 2 7 2 2 2 2" xfId="14401"/>
    <cellStyle name="Normal 3 2 7 2 2 2 2 2" xfId="14402"/>
    <cellStyle name="Normal 3 2 7 2 2 2 2 3" xfId="14403"/>
    <cellStyle name="Normal 3 2 7 2 2 2 2 4" xfId="14404"/>
    <cellStyle name="Normal 3 2 7 2 2 2 3" xfId="14405"/>
    <cellStyle name="Normal 3 2 7 2 2 2 4" xfId="14406"/>
    <cellStyle name="Normal 3 2 7 2 2 2 5" xfId="14407"/>
    <cellStyle name="Normal 3 2 7 2 2 3" xfId="14408"/>
    <cellStyle name="Normal 3 2 7 2 2 3 2" xfId="14409"/>
    <cellStyle name="Normal 3 2 7 2 2 3 3" xfId="14410"/>
    <cellStyle name="Normal 3 2 7 2 2 3 4" xfId="14411"/>
    <cellStyle name="Normal 3 2 7 2 2 4" xfId="14412"/>
    <cellStyle name="Normal 3 2 7 2 2 5" xfId="14413"/>
    <cellStyle name="Normal 3 2 7 2 2 6" xfId="14414"/>
    <cellStyle name="Normal 3 2 7 2 3" xfId="14415"/>
    <cellStyle name="Normal 3 2 7 2 3 2" xfId="14416"/>
    <cellStyle name="Normal 3 2 7 2 3 2 2" xfId="14417"/>
    <cellStyle name="Normal 3 2 7 2 3 2 2 2" xfId="14418"/>
    <cellStyle name="Normal 3 2 7 2 3 2 2 3" xfId="14419"/>
    <cellStyle name="Normal 3 2 7 2 3 2 2 4" xfId="14420"/>
    <cellStyle name="Normal 3 2 7 2 3 2 3" xfId="14421"/>
    <cellStyle name="Normal 3 2 7 2 3 2 4" xfId="14422"/>
    <cellStyle name="Normal 3 2 7 2 3 2 5" xfId="14423"/>
    <cellStyle name="Normal 3 2 7 2 3 3" xfId="14424"/>
    <cellStyle name="Normal 3 2 7 2 3 3 2" xfId="14425"/>
    <cellStyle name="Normal 3 2 7 2 3 3 3" xfId="14426"/>
    <cellStyle name="Normal 3 2 7 2 3 3 4" xfId="14427"/>
    <cellStyle name="Normal 3 2 7 2 3 4" xfId="14428"/>
    <cellStyle name="Normal 3 2 7 2 3 5" xfId="14429"/>
    <cellStyle name="Normal 3 2 7 2 3 6" xfId="14430"/>
    <cellStyle name="Normal 3 2 7 2 4" xfId="14431"/>
    <cellStyle name="Normal 3 2 7 2 4 2" xfId="14432"/>
    <cellStyle name="Normal 3 2 7 2 4 2 2" xfId="14433"/>
    <cellStyle name="Normal 3 2 7 2 4 2 3" xfId="14434"/>
    <cellStyle name="Normal 3 2 7 2 4 2 4" xfId="14435"/>
    <cellStyle name="Normal 3 2 7 2 4 3" xfId="14436"/>
    <cellStyle name="Normal 3 2 7 2 4 4" xfId="14437"/>
    <cellStyle name="Normal 3 2 7 2 4 5" xfId="14438"/>
    <cellStyle name="Normal 3 2 7 2 5" xfId="14439"/>
    <cellStyle name="Normal 3 2 7 2 5 2" xfId="14440"/>
    <cellStyle name="Normal 3 2 7 2 5 3" xfId="14441"/>
    <cellStyle name="Normal 3 2 7 2 5 4" xfId="14442"/>
    <cellStyle name="Normal 3 2 7 2 6" xfId="14443"/>
    <cellStyle name="Normal 3 2 7 2 7" xfId="14444"/>
    <cellStyle name="Normal 3 2 7 2 8" xfId="14445"/>
    <cellStyle name="Normal 3 2 7 3" xfId="14446"/>
    <cellStyle name="Normal 3 2 7 3 2" xfId="14447"/>
    <cellStyle name="Normal 3 2 7 3 2 2" xfId="14448"/>
    <cellStyle name="Normal 3 2 7 3 2 2 2" xfId="14449"/>
    <cellStyle name="Normal 3 2 7 3 2 2 3" xfId="14450"/>
    <cellStyle name="Normal 3 2 7 3 2 2 4" xfId="14451"/>
    <cellStyle name="Normal 3 2 7 3 2 3" xfId="14452"/>
    <cellStyle name="Normal 3 2 7 3 2 4" xfId="14453"/>
    <cellStyle name="Normal 3 2 7 3 2 5" xfId="14454"/>
    <cellStyle name="Normal 3 2 7 3 3" xfId="14455"/>
    <cellStyle name="Normal 3 2 7 3 3 2" xfId="14456"/>
    <cellStyle name="Normal 3 2 7 3 3 3" xfId="14457"/>
    <cellStyle name="Normal 3 2 7 3 3 4" xfId="14458"/>
    <cellStyle name="Normal 3 2 7 3 4" xfId="14459"/>
    <cellStyle name="Normal 3 2 7 3 5" xfId="14460"/>
    <cellStyle name="Normal 3 2 7 3 6" xfId="14461"/>
    <cellStyle name="Normal 3 2 7 4" xfId="14462"/>
    <cellStyle name="Normal 3 2 7 4 2" xfId="14463"/>
    <cellStyle name="Normal 3 2 7 4 2 2" xfId="14464"/>
    <cellStyle name="Normal 3 2 7 4 2 2 2" xfId="14465"/>
    <cellStyle name="Normal 3 2 7 4 2 2 3" xfId="14466"/>
    <cellStyle name="Normal 3 2 7 4 2 2 4" xfId="14467"/>
    <cellStyle name="Normal 3 2 7 4 2 3" xfId="14468"/>
    <cellStyle name="Normal 3 2 7 4 2 4" xfId="14469"/>
    <cellStyle name="Normal 3 2 7 4 2 5" xfId="14470"/>
    <cellStyle name="Normal 3 2 7 4 3" xfId="14471"/>
    <cellStyle name="Normal 3 2 7 4 3 2" xfId="14472"/>
    <cellStyle name="Normal 3 2 7 4 3 3" xfId="14473"/>
    <cellStyle name="Normal 3 2 7 4 3 4" xfId="14474"/>
    <cellStyle name="Normal 3 2 7 4 4" xfId="14475"/>
    <cellStyle name="Normal 3 2 7 4 5" xfId="14476"/>
    <cellStyle name="Normal 3 2 7 4 6" xfId="14477"/>
    <cellStyle name="Normal 3 2 7 5" xfId="14478"/>
    <cellStyle name="Normal 3 2 7 6" xfId="14479"/>
    <cellStyle name="Normal 3 2 7 6 2" xfId="14480"/>
    <cellStyle name="Normal 3 2 7 6 2 2" xfId="14481"/>
    <cellStyle name="Normal 3 2 7 6 2 3" xfId="14482"/>
    <cellStyle name="Normal 3 2 7 6 2 4" xfId="14483"/>
    <cellStyle name="Normal 3 2 7 6 3" xfId="14484"/>
    <cellStyle name="Normal 3 2 7 6 4" xfId="14485"/>
    <cellStyle name="Normal 3 2 7 6 5" xfId="14486"/>
    <cellStyle name="Normal 3 2 7 7" xfId="14487"/>
    <cellStyle name="Normal 3 2 7 7 2" xfId="14488"/>
    <cellStyle name="Normal 3 2 7 7 3" xfId="14489"/>
    <cellStyle name="Normal 3 2 7 7 4" xfId="14490"/>
    <cellStyle name="Normal 3 2 7 8" xfId="14491"/>
    <cellStyle name="Normal 3 2 7 9" xfId="14492"/>
    <cellStyle name="Normal 3 2 8" xfId="14493"/>
    <cellStyle name="Normal 3 2 8 2" xfId="14494"/>
    <cellStyle name="Normal 3 2 8 2 2" xfId="14495"/>
    <cellStyle name="Normal 3 2 8 2 2 2" xfId="14496"/>
    <cellStyle name="Normal 3 2 8 2 2 2 2" xfId="14497"/>
    <cellStyle name="Normal 3 2 8 2 2 2 3" xfId="14498"/>
    <cellStyle name="Normal 3 2 8 2 2 2 4" xfId="14499"/>
    <cellStyle name="Normal 3 2 8 2 2 3" xfId="14500"/>
    <cellStyle name="Normal 3 2 8 2 2 4" xfId="14501"/>
    <cellStyle name="Normal 3 2 8 2 2 5" xfId="14502"/>
    <cellStyle name="Normal 3 2 8 2 3" xfId="14503"/>
    <cellStyle name="Normal 3 2 8 2 3 2" xfId="14504"/>
    <cellStyle name="Normal 3 2 8 2 3 3" xfId="14505"/>
    <cellStyle name="Normal 3 2 8 2 3 4" xfId="14506"/>
    <cellStyle name="Normal 3 2 8 2 4" xfId="14507"/>
    <cellStyle name="Normal 3 2 8 2 5" xfId="14508"/>
    <cellStyle name="Normal 3 2 8 2 6" xfId="14509"/>
    <cellStyle name="Normal 3 2 8 3" xfId="14510"/>
    <cellStyle name="Normal 3 2 8 3 2" xfId="14511"/>
    <cellStyle name="Normal 3 2 8 3 2 2" xfId="14512"/>
    <cellStyle name="Normal 3 2 8 3 2 2 2" xfId="14513"/>
    <cellStyle name="Normal 3 2 8 3 2 2 3" xfId="14514"/>
    <cellStyle name="Normal 3 2 8 3 2 2 4" xfId="14515"/>
    <cellStyle name="Normal 3 2 8 3 2 3" xfId="14516"/>
    <cellStyle name="Normal 3 2 8 3 2 4" xfId="14517"/>
    <cellStyle name="Normal 3 2 8 3 2 5" xfId="14518"/>
    <cellStyle name="Normal 3 2 8 3 3" xfId="14519"/>
    <cellStyle name="Normal 3 2 8 3 3 2" xfId="14520"/>
    <cellStyle name="Normal 3 2 8 3 3 3" xfId="14521"/>
    <cellStyle name="Normal 3 2 8 3 3 4" xfId="14522"/>
    <cellStyle name="Normal 3 2 8 3 4" xfId="14523"/>
    <cellStyle name="Normal 3 2 8 3 5" xfId="14524"/>
    <cellStyle name="Normal 3 2 8 3 6" xfId="14525"/>
    <cellStyle name="Normal 3 2 8 4" xfId="14526"/>
    <cellStyle name="Normal 3 2 8 5" xfId="14527"/>
    <cellStyle name="Normal 3 2 8 5 2" xfId="14528"/>
    <cellStyle name="Normal 3 2 8 5 2 2" xfId="14529"/>
    <cellStyle name="Normal 3 2 8 5 2 3" xfId="14530"/>
    <cellStyle name="Normal 3 2 8 5 2 4" xfId="14531"/>
    <cellStyle name="Normal 3 2 8 5 3" xfId="14532"/>
    <cellStyle name="Normal 3 2 8 5 4" xfId="14533"/>
    <cellStyle name="Normal 3 2 8 5 5" xfId="14534"/>
    <cellStyle name="Normal 3 2 8 6" xfId="14535"/>
    <cellStyle name="Normal 3 2 8 6 2" xfId="14536"/>
    <cellStyle name="Normal 3 2 8 6 3" xfId="14537"/>
    <cellStyle name="Normal 3 2 8 6 4" xfId="14538"/>
    <cellStyle name="Normal 3 2 8 7" xfId="14539"/>
    <cellStyle name="Normal 3 2 8 8" xfId="14540"/>
    <cellStyle name="Normal 3 2 8 9" xfId="14541"/>
    <cellStyle name="Normal 3 2 9" xfId="14542"/>
    <cellStyle name="Normal 3 2 9 2" xfId="14543"/>
    <cellStyle name="Normal 3 2 9 2 2" xfId="14544"/>
    <cellStyle name="Normal 3 2 9 2 2 2" xfId="14545"/>
    <cellStyle name="Normal 3 2 9 2 2 2 2" xfId="14546"/>
    <cellStyle name="Normal 3 2 9 2 2 2 3" xfId="14547"/>
    <cellStyle name="Normal 3 2 9 2 2 2 4" xfId="14548"/>
    <cellStyle name="Normal 3 2 9 2 2 3" xfId="14549"/>
    <cellStyle name="Normal 3 2 9 2 2 4" xfId="14550"/>
    <cellStyle name="Normal 3 2 9 2 2 5" xfId="14551"/>
    <cellStyle name="Normal 3 2 9 2 3" xfId="14552"/>
    <cellStyle name="Normal 3 2 9 2 3 2" xfId="14553"/>
    <cellStyle name="Normal 3 2 9 2 3 3" xfId="14554"/>
    <cellStyle name="Normal 3 2 9 2 3 4" xfId="14555"/>
    <cellStyle name="Normal 3 2 9 2 4" xfId="14556"/>
    <cellStyle name="Normal 3 2 9 2 5" xfId="14557"/>
    <cellStyle name="Normal 3 2 9 2 6" xfId="14558"/>
    <cellStyle name="Normal 3 2 9 3" xfId="14559"/>
    <cellStyle name="Normal 3 2 9 3 2" xfId="14560"/>
    <cellStyle name="Normal 3 2 9 3 2 2" xfId="14561"/>
    <cellStyle name="Normal 3 2 9 3 2 2 2" xfId="14562"/>
    <cellStyle name="Normal 3 2 9 3 2 2 3" xfId="14563"/>
    <cellStyle name="Normal 3 2 9 3 2 2 4" xfId="14564"/>
    <cellStyle name="Normal 3 2 9 3 2 3" xfId="14565"/>
    <cellStyle name="Normal 3 2 9 3 2 4" xfId="14566"/>
    <cellStyle name="Normal 3 2 9 3 2 5" xfId="14567"/>
    <cellStyle name="Normal 3 2 9 3 3" xfId="14568"/>
    <cellStyle name="Normal 3 2 9 3 3 2" xfId="14569"/>
    <cellStyle name="Normal 3 2 9 3 3 3" xfId="14570"/>
    <cellStyle name="Normal 3 2 9 3 3 4" xfId="14571"/>
    <cellStyle name="Normal 3 2 9 3 4" xfId="14572"/>
    <cellStyle name="Normal 3 2 9 3 5" xfId="14573"/>
    <cellStyle name="Normal 3 2 9 3 6" xfId="14574"/>
    <cellStyle name="Normal 3 2 9 4" xfId="14575"/>
    <cellStyle name="Normal 3 2 9 5" xfId="14576"/>
    <cellStyle name="Normal 3 2 9 5 2" xfId="14577"/>
    <cellStyle name="Normal 3 2 9 5 2 2" xfId="14578"/>
    <cellStyle name="Normal 3 2 9 5 2 3" xfId="14579"/>
    <cellStyle name="Normal 3 2 9 5 2 4" xfId="14580"/>
    <cellStyle name="Normal 3 2 9 5 3" xfId="14581"/>
    <cellStyle name="Normal 3 2 9 5 4" xfId="14582"/>
    <cellStyle name="Normal 3 2 9 5 5" xfId="14583"/>
    <cellStyle name="Normal 3 2 9 6" xfId="14584"/>
    <cellStyle name="Normal 3 2 9 6 2" xfId="14585"/>
    <cellStyle name="Normal 3 2 9 6 3" xfId="14586"/>
    <cellStyle name="Normal 3 2 9 6 4" xfId="14587"/>
    <cellStyle name="Normal 3 2 9 7" xfId="14588"/>
    <cellStyle name="Normal 3 2 9 8" xfId="14589"/>
    <cellStyle name="Normal 3 2 9 9" xfId="14590"/>
    <cellStyle name="Normal 3 2_Guarantees" xfId="14591"/>
    <cellStyle name="Normal 3 20" xfId="14592"/>
    <cellStyle name="Normal 3 20 2" xfId="14593"/>
    <cellStyle name="Normal 3 20 2 2" xfId="14594"/>
    <cellStyle name="Normal 3 20 2 2 2" xfId="14595"/>
    <cellStyle name="Normal 3 20 2 2 3" xfId="14596"/>
    <cellStyle name="Normal 3 20 2 2 4" xfId="14597"/>
    <cellStyle name="Normal 3 20 2 3" xfId="14598"/>
    <cellStyle name="Normal 3 20 2 4" xfId="14599"/>
    <cellStyle name="Normal 3 20 2 5" xfId="14600"/>
    <cellStyle name="Normal 3 20 3" xfId="14601"/>
    <cellStyle name="Normal 3 20 4" xfId="14602"/>
    <cellStyle name="Normal 3 20 4 2" xfId="14603"/>
    <cellStyle name="Normal 3 20 4 3" xfId="14604"/>
    <cellStyle name="Normal 3 20 4 4" xfId="14605"/>
    <cellStyle name="Normal 3 20 5" xfId="14606"/>
    <cellStyle name="Normal 3 20 6" xfId="14607"/>
    <cellStyle name="Normal 3 20 7" xfId="14608"/>
    <cellStyle name="Normal 3 21" xfId="14609"/>
    <cellStyle name="Normal 3 21 2" xfId="14610"/>
    <cellStyle name="Normal 3 21 2 2" xfId="14611"/>
    <cellStyle name="Normal 3 21 2 2 2" xfId="14612"/>
    <cellStyle name="Normal 3 21 2 2 3" xfId="14613"/>
    <cellStyle name="Normal 3 21 2 2 4" xfId="14614"/>
    <cellStyle name="Normal 3 21 2 3" xfId="14615"/>
    <cellStyle name="Normal 3 21 2 4" xfId="14616"/>
    <cellStyle name="Normal 3 21 2 5" xfId="14617"/>
    <cellStyle name="Normal 3 21 3" xfId="14618"/>
    <cellStyle name="Normal 3 21 4" xfId="14619"/>
    <cellStyle name="Normal 3 21 4 2" xfId="14620"/>
    <cellStyle name="Normal 3 21 4 3" xfId="14621"/>
    <cellStyle name="Normal 3 21 4 4" xfId="14622"/>
    <cellStyle name="Normal 3 21 5" xfId="14623"/>
    <cellStyle name="Normal 3 21 6" xfId="14624"/>
    <cellStyle name="Normal 3 21 7" xfId="14625"/>
    <cellStyle name="Normal 3 22" xfId="14626"/>
    <cellStyle name="Normal 3 22 2" xfId="14627"/>
    <cellStyle name="Normal 3 22 2 2" xfId="14628"/>
    <cellStyle name="Normal 3 22 2 2 2" xfId="14629"/>
    <cellStyle name="Normal 3 22 2 2 3" xfId="14630"/>
    <cellStyle name="Normal 3 22 2 2 4" xfId="14631"/>
    <cellStyle name="Normal 3 22 2 3" xfId="14632"/>
    <cellStyle name="Normal 3 22 2 4" xfId="14633"/>
    <cellStyle name="Normal 3 22 2 5" xfId="14634"/>
    <cellStyle name="Normal 3 22 3" xfId="14635"/>
    <cellStyle name="Normal 3 22 4" xfId="14636"/>
    <cellStyle name="Normal 3 22 4 2" xfId="14637"/>
    <cellStyle name="Normal 3 22 4 3" xfId="14638"/>
    <cellStyle name="Normal 3 22 4 4" xfId="14639"/>
    <cellStyle name="Normal 3 22 5" xfId="14640"/>
    <cellStyle name="Normal 3 22 6" xfId="14641"/>
    <cellStyle name="Normal 3 22 7" xfId="14642"/>
    <cellStyle name="Normal 3 23" xfId="14643"/>
    <cellStyle name="Normal 3 23 2" xfId="14644"/>
    <cellStyle name="Normal 3 23 2 2" xfId="14645"/>
    <cellStyle name="Normal 3 23 2 2 2" xfId="14646"/>
    <cellStyle name="Normal 3 23 2 2 3" xfId="14647"/>
    <cellStyle name="Normal 3 23 2 2 4" xfId="14648"/>
    <cellStyle name="Normal 3 23 2 3" xfId="14649"/>
    <cellStyle name="Normal 3 23 2 4" xfId="14650"/>
    <cellStyle name="Normal 3 23 2 5" xfId="14651"/>
    <cellStyle name="Normal 3 23 3" xfId="14652"/>
    <cellStyle name="Normal 3 23 3 2" xfId="14653"/>
    <cellStyle name="Normal 3 23 3 3" xfId="14654"/>
    <cellStyle name="Normal 3 23 3 4" xfId="14655"/>
    <cellStyle name="Normal 3 23 4" xfId="14656"/>
    <cellStyle name="Normal 3 23 5" xfId="14657"/>
    <cellStyle name="Normal 3 23 6" xfId="14658"/>
    <cellStyle name="Normal 3 24" xfId="14659"/>
    <cellStyle name="Normal 3 24 2" xfId="14660"/>
    <cellStyle name="Normal 3 24 2 2" xfId="14661"/>
    <cellStyle name="Normal 3 24 2 2 2" xfId="14662"/>
    <cellStyle name="Normal 3 24 2 2 3" xfId="14663"/>
    <cellStyle name="Normal 3 24 2 2 4" xfId="14664"/>
    <cellStyle name="Normal 3 24 2 3" xfId="14665"/>
    <cellStyle name="Normal 3 24 2 4" xfId="14666"/>
    <cellStyle name="Normal 3 24 2 5" xfId="14667"/>
    <cellStyle name="Normal 3 24 3" xfId="14668"/>
    <cellStyle name="Normal 3 24 3 2" xfId="14669"/>
    <cellStyle name="Normal 3 24 3 3" xfId="14670"/>
    <cellStyle name="Normal 3 24 3 4" xfId="14671"/>
    <cellStyle name="Normal 3 24 4" xfId="14672"/>
    <cellStyle name="Normal 3 24 5" xfId="14673"/>
    <cellStyle name="Normal 3 24 6" xfId="14674"/>
    <cellStyle name="Normal 3 25" xfId="14675"/>
    <cellStyle name="Normal 3 25 2" xfId="14676"/>
    <cellStyle name="Normal 3 25 2 2" xfId="14677"/>
    <cellStyle name="Normal 3 25 2 2 2" xfId="14678"/>
    <cellStyle name="Normal 3 25 2 2 3" xfId="14679"/>
    <cellStyle name="Normal 3 25 2 2 4" xfId="14680"/>
    <cellStyle name="Normal 3 25 2 3" xfId="14681"/>
    <cellStyle name="Normal 3 25 2 4" xfId="14682"/>
    <cellStyle name="Normal 3 25 2 5" xfId="14683"/>
    <cellStyle name="Normal 3 25 3" xfId="14684"/>
    <cellStyle name="Normal 3 25 3 2" xfId="14685"/>
    <cellStyle name="Normal 3 25 3 3" xfId="14686"/>
    <cellStyle name="Normal 3 25 3 4" xfId="14687"/>
    <cellStyle name="Normal 3 25 4" xfId="14688"/>
    <cellStyle name="Normal 3 25 5" xfId="14689"/>
    <cellStyle name="Normal 3 25 6" xfId="14690"/>
    <cellStyle name="Normal 3 26" xfId="14691"/>
    <cellStyle name="Normal 3 26 2" xfId="14692"/>
    <cellStyle name="Normal 3 26 2 2" xfId="14693"/>
    <cellStyle name="Normal 3 26 2 2 2" xfId="14694"/>
    <cellStyle name="Normal 3 26 2 2 3" xfId="14695"/>
    <cellStyle name="Normal 3 26 2 2 4" xfId="14696"/>
    <cellStyle name="Normal 3 26 2 3" xfId="14697"/>
    <cellStyle name="Normal 3 26 2 4" xfId="14698"/>
    <cellStyle name="Normal 3 26 2 5" xfId="14699"/>
    <cellStyle name="Normal 3 26 3" xfId="14700"/>
    <cellStyle name="Normal 3 26 3 2" xfId="14701"/>
    <cellStyle name="Normal 3 26 3 3" xfId="14702"/>
    <cellStyle name="Normal 3 26 3 4" xfId="14703"/>
    <cellStyle name="Normal 3 26 4" xfId="14704"/>
    <cellStyle name="Normal 3 26 5" xfId="14705"/>
    <cellStyle name="Normal 3 26 6" xfId="14706"/>
    <cellStyle name="Normal 3 27" xfId="14707"/>
    <cellStyle name="Normal 3 27 2" xfId="14708"/>
    <cellStyle name="Normal 3 27 2 2" xfId="14709"/>
    <cellStyle name="Normal 3 27 2 2 2" xfId="14710"/>
    <cellStyle name="Normal 3 27 2 2 3" xfId="14711"/>
    <cellStyle name="Normal 3 27 2 2 4" xfId="14712"/>
    <cellStyle name="Normal 3 27 2 3" xfId="14713"/>
    <cellStyle name="Normal 3 27 2 4" xfId="14714"/>
    <cellStyle name="Normal 3 27 2 5" xfId="14715"/>
    <cellStyle name="Normal 3 27 3" xfId="14716"/>
    <cellStyle name="Normal 3 27 3 2" xfId="14717"/>
    <cellStyle name="Normal 3 27 3 3" xfId="14718"/>
    <cellStyle name="Normal 3 27 3 4" xfId="14719"/>
    <cellStyle name="Normal 3 27 4" xfId="14720"/>
    <cellStyle name="Normal 3 27 5" xfId="14721"/>
    <cellStyle name="Normal 3 27 6" xfId="14722"/>
    <cellStyle name="Normal 3 28" xfId="14723"/>
    <cellStyle name="Normal 3 28 2" xfId="14724"/>
    <cellStyle name="Normal 3 28 2 2" xfId="14725"/>
    <cellStyle name="Normal 3 28 2 2 2" xfId="14726"/>
    <cellStyle name="Normal 3 28 2 2 3" xfId="14727"/>
    <cellStyle name="Normal 3 28 2 2 4" xfId="14728"/>
    <cellStyle name="Normal 3 28 2 3" xfId="14729"/>
    <cellStyle name="Normal 3 28 2 4" xfId="14730"/>
    <cellStyle name="Normal 3 28 2 5" xfId="14731"/>
    <cellStyle name="Normal 3 28 3" xfId="14732"/>
    <cellStyle name="Normal 3 28 3 2" xfId="14733"/>
    <cellStyle name="Normal 3 28 3 3" xfId="14734"/>
    <cellStyle name="Normal 3 28 3 4" xfId="14735"/>
    <cellStyle name="Normal 3 28 4" xfId="14736"/>
    <cellStyle name="Normal 3 28 5" xfId="14737"/>
    <cellStyle name="Normal 3 28 6" xfId="14738"/>
    <cellStyle name="Normal 3 29" xfId="14739"/>
    <cellStyle name="Normal 3 29 2" xfId="14740"/>
    <cellStyle name="Normal 3 29 2 2" xfId="14741"/>
    <cellStyle name="Normal 3 29 2 2 2" xfId="14742"/>
    <cellStyle name="Normal 3 29 2 2 3" xfId="14743"/>
    <cellStyle name="Normal 3 29 2 2 4" xfId="14744"/>
    <cellStyle name="Normal 3 29 2 3" xfId="14745"/>
    <cellStyle name="Normal 3 29 2 4" xfId="14746"/>
    <cellStyle name="Normal 3 29 2 5" xfId="14747"/>
    <cellStyle name="Normal 3 29 3" xfId="14748"/>
    <cellStyle name="Normal 3 29 3 2" xfId="14749"/>
    <cellStyle name="Normal 3 29 3 3" xfId="14750"/>
    <cellStyle name="Normal 3 29 3 4" xfId="14751"/>
    <cellStyle name="Normal 3 29 4" xfId="14752"/>
    <cellStyle name="Normal 3 29 5" xfId="14753"/>
    <cellStyle name="Normal 3 29 6" xfId="14754"/>
    <cellStyle name="Normal 3 3" xfId="14755"/>
    <cellStyle name="Normal 3 3 10" xfId="14756"/>
    <cellStyle name="Normal 3 3 10 2" xfId="14757"/>
    <cellStyle name="Normal 3 3 10 3" xfId="14758"/>
    <cellStyle name="Normal 3 3 10 3 2" xfId="14759"/>
    <cellStyle name="Normal 3 3 10 3 2 2" xfId="14760"/>
    <cellStyle name="Normal 3 3 10 3 2 3" xfId="14761"/>
    <cellStyle name="Normal 3 3 10 3 2 4" xfId="14762"/>
    <cellStyle name="Normal 3 3 10 3 3" xfId="14763"/>
    <cellStyle name="Normal 3 3 10 3 4" xfId="14764"/>
    <cellStyle name="Normal 3 3 10 3 5" xfId="14765"/>
    <cellStyle name="Normal 3 3 10 4" xfId="14766"/>
    <cellStyle name="Normal 3 3 10 5" xfId="14767"/>
    <cellStyle name="Normal 3 3 10 5 2" xfId="14768"/>
    <cellStyle name="Normal 3 3 10 5 3" xfId="14769"/>
    <cellStyle name="Normal 3 3 10 5 4" xfId="14770"/>
    <cellStyle name="Normal 3 3 10 6" xfId="14771"/>
    <cellStyle name="Normal 3 3 10 7" xfId="14772"/>
    <cellStyle name="Normal 3 3 10 8" xfId="14773"/>
    <cellStyle name="Normal 3 3 11" xfId="14774"/>
    <cellStyle name="Normal 3 3 12" xfId="14775"/>
    <cellStyle name="Normal 3 3 12 2" xfId="14776"/>
    <cellStyle name="Normal 3 3 12 2 2" xfId="14777"/>
    <cellStyle name="Normal 3 3 12 2 2 2" xfId="14778"/>
    <cellStyle name="Normal 3 3 12 2 2 3" xfId="14779"/>
    <cellStyle name="Normal 3 3 12 2 2 4" xfId="14780"/>
    <cellStyle name="Normal 3 3 12 2 3" xfId="14781"/>
    <cellStyle name="Normal 3 3 12 2 4" xfId="14782"/>
    <cellStyle name="Normal 3 3 12 2 5" xfId="14783"/>
    <cellStyle name="Normal 3 3 12 3" xfId="14784"/>
    <cellStyle name="Normal 3 3 12 4" xfId="14785"/>
    <cellStyle name="Normal 3 3 12 4 2" xfId="14786"/>
    <cellStyle name="Normal 3 3 12 4 3" xfId="14787"/>
    <cellStyle name="Normal 3 3 12 4 4" xfId="14788"/>
    <cellStyle name="Normal 3 3 12 5" xfId="14789"/>
    <cellStyle name="Normal 3 3 12 6" xfId="14790"/>
    <cellStyle name="Normal 3 3 12 7" xfId="14791"/>
    <cellStyle name="Normal 3 3 13" xfId="14792"/>
    <cellStyle name="Normal 3 3 13 2" xfId="14793"/>
    <cellStyle name="Normal 3 3 13 2 2" xfId="14794"/>
    <cellStyle name="Normal 3 3 13 2 2 2" xfId="14795"/>
    <cellStyle name="Normal 3 3 13 2 2 3" xfId="14796"/>
    <cellStyle name="Normal 3 3 13 2 2 4" xfId="14797"/>
    <cellStyle name="Normal 3 3 13 2 3" xfId="14798"/>
    <cellStyle name="Normal 3 3 13 2 4" xfId="14799"/>
    <cellStyle name="Normal 3 3 13 2 5" xfId="14800"/>
    <cellStyle name="Normal 3 3 13 3" xfId="14801"/>
    <cellStyle name="Normal 3 3 13 4" xfId="14802"/>
    <cellStyle name="Normal 3 3 13 4 2" xfId="14803"/>
    <cellStyle name="Normal 3 3 13 4 3" xfId="14804"/>
    <cellStyle name="Normal 3 3 13 4 4" xfId="14805"/>
    <cellStyle name="Normal 3 3 13 5" xfId="14806"/>
    <cellStyle name="Normal 3 3 13 6" xfId="14807"/>
    <cellStyle name="Normal 3 3 13 7" xfId="14808"/>
    <cellStyle name="Normal 3 3 14" xfId="14809"/>
    <cellStyle name="Normal 3 3 14 2" xfId="14810"/>
    <cellStyle name="Normal 3 3 14 2 2" xfId="14811"/>
    <cellStyle name="Normal 3 3 14 2 3" xfId="14812"/>
    <cellStyle name="Normal 3 3 14 2 4" xfId="14813"/>
    <cellStyle name="Normal 3 3 14 3" xfId="14814"/>
    <cellStyle name="Normal 3 3 14 4" xfId="14815"/>
    <cellStyle name="Normal 3 3 14 5" xfId="14816"/>
    <cellStyle name="Normal 3 3 15" xfId="14817"/>
    <cellStyle name="Normal 3 3 15 2" xfId="14818"/>
    <cellStyle name="Normal 3 3 15 3" xfId="14819"/>
    <cellStyle name="Normal 3 3 15 4" xfId="14820"/>
    <cellStyle name="Normal 3 3 16" xfId="14821"/>
    <cellStyle name="Normal 3 3 17" xfId="14822"/>
    <cellStyle name="Normal 3 3 18" xfId="14823"/>
    <cellStyle name="Normal 3 3 2" xfId="14824"/>
    <cellStyle name="Normal 3 3 2 10" xfId="14825"/>
    <cellStyle name="Normal 3 3 2 10 2" xfId="14826"/>
    <cellStyle name="Normal 3 3 2 10 2 2" xfId="14827"/>
    <cellStyle name="Normal 3 3 2 10 2 3" xfId="14828"/>
    <cellStyle name="Normal 3 3 2 10 2 4" xfId="14829"/>
    <cellStyle name="Normal 3 3 2 10 3" xfId="14830"/>
    <cellStyle name="Normal 3 3 2 10 4" xfId="14831"/>
    <cellStyle name="Normal 3 3 2 10 5" xfId="14832"/>
    <cellStyle name="Normal 3 3 2 11" xfId="14833"/>
    <cellStyle name="Normal 3 3 2 11 2" xfId="14834"/>
    <cellStyle name="Normal 3 3 2 11 3" xfId="14835"/>
    <cellStyle name="Normal 3 3 2 11 4" xfId="14836"/>
    <cellStyle name="Normal 3 3 2 12" xfId="14837"/>
    <cellStyle name="Normal 3 3 2 13" xfId="14838"/>
    <cellStyle name="Normal 3 3 2 14" xfId="14839"/>
    <cellStyle name="Normal 3 3 2 2" xfId="14840"/>
    <cellStyle name="Normal 3 3 2 2 10" xfId="14841"/>
    <cellStyle name="Normal 3 3 2 2 2" xfId="14842"/>
    <cellStyle name="Normal 3 3 2 2 2 2" xfId="14843"/>
    <cellStyle name="Normal 3 3 2 2 2 2 2" xfId="14844"/>
    <cellStyle name="Normal 3 3 2 2 2 2 2 2" xfId="14845"/>
    <cellStyle name="Normal 3 3 2 2 2 2 2 2 2" xfId="14846"/>
    <cellStyle name="Normal 3 3 2 2 2 2 2 2 3" xfId="14847"/>
    <cellStyle name="Normal 3 3 2 2 2 2 2 2 4" xfId="14848"/>
    <cellStyle name="Normal 3 3 2 2 2 2 2 3" xfId="14849"/>
    <cellStyle name="Normal 3 3 2 2 2 2 2 4" xfId="14850"/>
    <cellStyle name="Normal 3 3 2 2 2 2 2 5" xfId="14851"/>
    <cellStyle name="Normal 3 3 2 2 2 2 3" xfId="14852"/>
    <cellStyle name="Normal 3 3 2 2 2 2 3 2" xfId="14853"/>
    <cellStyle name="Normal 3 3 2 2 2 2 3 3" xfId="14854"/>
    <cellStyle name="Normal 3 3 2 2 2 2 3 4" xfId="14855"/>
    <cellStyle name="Normal 3 3 2 2 2 2 4" xfId="14856"/>
    <cellStyle name="Normal 3 3 2 2 2 2 5" xfId="14857"/>
    <cellStyle name="Normal 3 3 2 2 2 2 6" xfId="14858"/>
    <cellStyle name="Normal 3 3 2 2 2 3" xfId="14859"/>
    <cellStyle name="Normal 3 3 2 2 2 3 2" xfId="14860"/>
    <cellStyle name="Normal 3 3 2 2 2 3 2 2" xfId="14861"/>
    <cellStyle name="Normal 3 3 2 2 2 3 2 2 2" xfId="14862"/>
    <cellStyle name="Normal 3 3 2 2 2 3 2 2 3" xfId="14863"/>
    <cellStyle name="Normal 3 3 2 2 2 3 2 2 4" xfId="14864"/>
    <cellStyle name="Normal 3 3 2 2 2 3 2 3" xfId="14865"/>
    <cellStyle name="Normal 3 3 2 2 2 3 2 4" xfId="14866"/>
    <cellStyle name="Normal 3 3 2 2 2 3 2 5" xfId="14867"/>
    <cellStyle name="Normal 3 3 2 2 2 3 3" xfId="14868"/>
    <cellStyle name="Normal 3 3 2 2 2 3 3 2" xfId="14869"/>
    <cellStyle name="Normal 3 3 2 2 2 3 3 3" xfId="14870"/>
    <cellStyle name="Normal 3 3 2 2 2 3 3 4" xfId="14871"/>
    <cellStyle name="Normal 3 3 2 2 2 3 4" xfId="14872"/>
    <cellStyle name="Normal 3 3 2 2 2 3 5" xfId="14873"/>
    <cellStyle name="Normal 3 3 2 2 2 3 6" xfId="14874"/>
    <cellStyle name="Normal 3 3 2 2 2 4" xfId="14875"/>
    <cellStyle name="Normal 3 3 2 2 2 4 2" xfId="14876"/>
    <cellStyle name="Normal 3 3 2 2 2 4 2 2" xfId="14877"/>
    <cellStyle name="Normal 3 3 2 2 2 4 2 3" xfId="14878"/>
    <cellStyle name="Normal 3 3 2 2 2 4 2 4" xfId="14879"/>
    <cellStyle name="Normal 3 3 2 2 2 4 3" xfId="14880"/>
    <cellStyle name="Normal 3 3 2 2 2 4 4" xfId="14881"/>
    <cellStyle name="Normal 3 3 2 2 2 4 5" xfId="14882"/>
    <cellStyle name="Normal 3 3 2 2 2 5" xfId="14883"/>
    <cellStyle name="Normal 3 3 2 2 2 5 2" xfId="14884"/>
    <cellStyle name="Normal 3 3 2 2 2 5 3" xfId="14885"/>
    <cellStyle name="Normal 3 3 2 2 2 5 4" xfId="14886"/>
    <cellStyle name="Normal 3 3 2 2 2 6" xfId="14887"/>
    <cellStyle name="Normal 3 3 2 2 2 7" xfId="14888"/>
    <cellStyle name="Normal 3 3 2 2 2 8" xfId="14889"/>
    <cellStyle name="Normal 3 3 2 2 3" xfId="14890"/>
    <cellStyle name="Normal 3 3 2 2 3 2" xfId="14891"/>
    <cellStyle name="Normal 3 3 2 2 3 2 2" xfId="14892"/>
    <cellStyle name="Normal 3 3 2 2 3 2 2 2" xfId="14893"/>
    <cellStyle name="Normal 3 3 2 2 3 2 2 3" xfId="14894"/>
    <cellStyle name="Normal 3 3 2 2 3 2 2 4" xfId="14895"/>
    <cellStyle name="Normal 3 3 2 2 3 2 3" xfId="14896"/>
    <cellStyle name="Normal 3 3 2 2 3 2 4" xfId="14897"/>
    <cellStyle name="Normal 3 3 2 2 3 2 5" xfId="14898"/>
    <cellStyle name="Normal 3 3 2 2 3 3" xfId="14899"/>
    <cellStyle name="Normal 3 3 2 2 3 3 2" xfId="14900"/>
    <cellStyle name="Normal 3 3 2 2 3 3 3" xfId="14901"/>
    <cellStyle name="Normal 3 3 2 2 3 3 4" xfId="14902"/>
    <cellStyle name="Normal 3 3 2 2 3 4" xfId="14903"/>
    <cellStyle name="Normal 3 3 2 2 3 5" xfId="14904"/>
    <cellStyle name="Normal 3 3 2 2 3 6" xfId="14905"/>
    <cellStyle name="Normal 3 3 2 2 4" xfId="14906"/>
    <cellStyle name="Normal 3 3 2 2 4 2" xfId="14907"/>
    <cellStyle name="Normal 3 3 2 2 4 2 2" xfId="14908"/>
    <cellStyle name="Normal 3 3 2 2 4 2 2 2" xfId="14909"/>
    <cellStyle name="Normal 3 3 2 2 4 2 2 3" xfId="14910"/>
    <cellStyle name="Normal 3 3 2 2 4 2 2 4" xfId="14911"/>
    <cellStyle name="Normal 3 3 2 2 4 2 3" xfId="14912"/>
    <cellStyle name="Normal 3 3 2 2 4 2 4" xfId="14913"/>
    <cellStyle name="Normal 3 3 2 2 4 2 5" xfId="14914"/>
    <cellStyle name="Normal 3 3 2 2 4 3" xfId="14915"/>
    <cellStyle name="Normal 3 3 2 2 4 3 2" xfId="14916"/>
    <cellStyle name="Normal 3 3 2 2 4 3 3" xfId="14917"/>
    <cellStyle name="Normal 3 3 2 2 4 3 4" xfId="14918"/>
    <cellStyle name="Normal 3 3 2 2 4 4" xfId="14919"/>
    <cellStyle name="Normal 3 3 2 2 4 5" xfId="14920"/>
    <cellStyle name="Normal 3 3 2 2 4 6" xfId="14921"/>
    <cellStyle name="Normal 3 3 2 2 5" xfId="14922"/>
    <cellStyle name="Normal 3 3 2 2 5 2" xfId="14923"/>
    <cellStyle name="Normal 3 3 2 2 5 2 2" xfId="14924"/>
    <cellStyle name="Normal 3 3 2 2 5 2 3" xfId="14925"/>
    <cellStyle name="Normal 3 3 2 2 5 2 4" xfId="14926"/>
    <cellStyle name="Normal 3 3 2 2 5 3" xfId="14927"/>
    <cellStyle name="Normal 3 3 2 2 5 4" xfId="14928"/>
    <cellStyle name="Normal 3 3 2 2 5 5" xfId="14929"/>
    <cellStyle name="Normal 3 3 2 2 6" xfId="14930"/>
    <cellStyle name="Normal 3 3 2 2 7" xfId="14931"/>
    <cellStyle name="Normal 3 3 2 2 7 2" xfId="14932"/>
    <cellStyle name="Normal 3 3 2 2 7 3" xfId="14933"/>
    <cellStyle name="Normal 3 3 2 2 7 4" xfId="14934"/>
    <cellStyle name="Normal 3 3 2 2 8" xfId="14935"/>
    <cellStyle name="Normal 3 3 2 2 9" xfId="14936"/>
    <cellStyle name="Normal 3 3 2 3" xfId="14937"/>
    <cellStyle name="Normal 3 3 2 3 2" xfId="14938"/>
    <cellStyle name="Normal 3 3 2 3 2 2" xfId="14939"/>
    <cellStyle name="Normal 3 3 2 3 2 2 2" xfId="14940"/>
    <cellStyle name="Normal 3 3 2 3 2 2 2 2" xfId="14941"/>
    <cellStyle name="Normal 3 3 2 3 2 2 2 2 2" xfId="14942"/>
    <cellStyle name="Normal 3 3 2 3 2 2 2 2 3" xfId="14943"/>
    <cellStyle name="Normal 3 3 2 3 2 2 2 2 4" xfId="14944"/>
    <cellStyle name="Normal 3 3 2 3 2 2 2 3" xfId="14945"/>
    <cellStyle name="Normal 3 3 2 3 2 2 2 4" xfId="14946"/>
    <cellStyle name="Normal 3 3 2 3 2 2 2 5" xfId="14947"/>
    <cellStyle name="Normal 3 3 2 3 2 2 3" xfId="14948"/>
    <cellStyle name="Normal 3 3 2 3 2 2 3 2" xfId="14949"/>
    <cellStyle name="Normal 3 3 2 3 2 2 3 3" xfId="14950"/>
    <cellStyle name="Normal 3 3 2 3 2 2 3 4" xfId="14951"/>
    <cellStyle name="Normal 3 3 2 3 2 2 4" xfId="14952"/>
    <cellStyle name="Normal 3 3 2 3 2 2 5" xfId="14953"/>
    <cellStyle name="Normal 3 3 2 3 2 2 6" xfId="14954"/>
    <cellStyle name="Normal 3 3 2 3 2 3" xfId="14955"/>
    <cellStyle name="Normal 3 3 2 3 2 3 2" xfId="14956"/>
    <cellStyle name="Normal 3 3 2 3 2 3 2 2" xfId="14957"/>
    <cellStyle name="Normal 3 3 2 3 2 3 2 2 2" xfId="14958"/>
    <cellStyle name="Normal 3 3 2 3 2 3 2 2 3" xfId="14959"/>
    <cellStyle name="Normal 3 3 2 3 2 3 2 2 4" xfId="14960"/>
    <cellStyle name="Normal 3 3 2 3 2 3 2 3" xfId="14961"/>
    <cellStyle name="Normal 3 3 2 3 2 3 2 4" xfId="14962"/>
    <cellStyle name="Normal 3 3 2 3 2 3 2 5" xfId="14963"/>
    <cellStyle name="Normal 3 3 2 3 2 3 3" xfId="14964"/>
    <cellStyle name="Normal 3 3 2 3 2 3 3 2" xfId="14965"/>
    <cellStyle name="Normal 3 3 2 3 2 3 3 3" xfId="14966"/>
    <cellStyle name="Normal 3 3 2 3 2 3 3 4" xfId="14967"/>
    <cellStyle name="Normal 3 3 2 3 2 3 4" xfId="14968"/>
    <cellStyle name="Normal 3 3 2 3 2 3 5" xfId="14969"/>
    <cellStyle name="Normal 3 3 2 3 2 3 6" xfId="14970"/>
    <cellStyle name="Normal 3 3 2 3 2 4" xfId="14971"/>
    <cellStyle name="Normal 3 3 2 3 2 4 2" xfId="14972"/>
    <cellStyle name="Normal 3 3 2 3 2 4 2 2" xfId="14973"/>
    <cellStyle name="Normal 3 3 2 3 2 4 2 3" xfId="14974"/>
    <cellStyle name="Normal 3 3 2 3 2 4 2 4" xfId="14975"/>
    <cellStyle name="Normal 3 3 2 3 2 4 3" xfId="14976"/>
    <cellStyle name="Normal 3 3 2 3 2 4 4" xfId="14977"/>
    <cellStyle name="Normal 3 3 2 3 2 4 5" xfId="14978"/>
    <cellStyle name="Normal 3 3 2 3 2 5" xfId="14979"/>
    <cellStyle name="Normal 3 3 2 3 2 5 2" xfId="14980"/>
    <cellStyle name="Normal 3 3 2 3 2 5 3" xfId="14981"/>
    <cellStyle name="Normal 3 3 2 3 2 5 4" xfId="14982"/>
    <cellStyle name="Normal 3 3 2 3 2 6" xfId="14983"/>
    <cellStyle name="Normal 3 3 2 3 2 7" xfId="14984"/>
    <cellStyle name="Normal 3 3 2 3 2 8" xfId="14985"/>
    <cellStyle name="Normal 3 3 2 3 3" xfId="14986"/>
    <cellStyle name="Normal 3 3 2 3 3 2" xfId="14987"/>
    <cellStyle name="Normal 3 3 2 3 3 2 2" xfId="14988"/>
    <cellStyle name="Normal 3 3 2 3 3 2 2 2" xfId="14989"/>
    <cellStyle name="Normal 3 3 2 3 3 2 2 3" xfId="14990"/>
    <cellStyle name="Normal 3 3 2 3 3 2 2 4" xfId="14991"/>
    <cellStyle name="Normal 3 3 2 3 3 2 3" xfId="14992"/>
    <cellStyle name="Normal 3 3 2 3 3 2 4" xfId="14993"/>
    <cellStyle name="Normal 3 3 2 3 3 2 5" xfId="14994"/>
    <cellStyle name="Normal 3 3 2 3 3 3" xfId="14995"/>
    <cellStyle name="Normal 3 3 2 3 3 3 2" xfId="14996"/>
    <cellStyle name="Normal 3 3 2 3 3 3 3" xfId="14997"/>
    <cellStyle name="Normal 3 3 2 3 3 3 4" xfId="14998"/>
    <cellStyle name="Normal 3 3 2 3 3 4" xfId="14999"/>
    <cellStyle name="Normal 3 3 2 3 3 5" xfId="15000"/>
    <cellStyle name="Normal 3 3 2 3 3 6" xfId="15001"/>
    <cellStyle name="Normal 3 3 2 3 4" xfId="15002"/>
    <cellStyle name="Normal 3 3 2 3 4 2" xfId="15003"/>
    <cellStyle name="Normal 3 3 2 3 4 2 2" xfId="15004"/>
    <cellStyle name="Normal 3 3 2 3 4 2 2 2" xfId="15005"/>
    <cellStyle name="Normal 3 3 2 3 4 2 2 3" xfId="15006"/>
    <cellStyle name="Normal 3 3 2 3 4 2 2 4" xfId="15007"/>
    <cellStyle name="Normal 3 3 2 3 4 2 3" xfId="15008"/>
    <cellStyle name="Normal 3 3 2 3 4 2 4" xfId="15009"/>
    <cellStyle name="Normal 3 3 2 3 4 2 5" xfId="15010"/>
    <cellStyle name="Normal 3 3 2 3 4 3" xfId="15011"/>
    <cellStyle name="Normal 3 3 2 3 4 3 2" xfId="15012"/>
    <cellStyle name="Normal 3 3 2 3 4 3 3" xfId="15013"/>
    <cellStyle name="Normal 3 3 2 3 4 3 4" xfId="15014"/>
    <cellStyle name="Normal 3 3 2 3 4 4" xfId="15015"/>
    <cellStyle name="Normal 3 3 2 3 4 5" xfId="15016"/>
    <cellStyle name="Normal 3 3 2 3 4 6" xfId="15017"/>
    <cellStyle name="Normal 3 3 2 3 5" xfId="15018"/>
    <cellStyle name="Normal 3 3 2 3 5 2" xfId="15019"/>
    <cellStyle name="Normal 3 3 2 3 5 2 2" xfId="15020"/>
    <cellStyle name="Normal 3 3 2 3 5 2 3" xfId="15021"/>
    <cellStyle name="Normal 3 3 2 3 5 2 4" xfId="15022"/>
    <cellStyle name="Normal 3 3 2 3 5 3" xfId="15023"/>
    <cellStyle name="Normal 3 3 2 3 5 4" xfId="15024"/>
    <cellStyle name="Normal 3 3 2 3 5 5" xfId="15025"/>
    <cellStyle name="Normal 3 3 2 3 6" xfId="15026"/>
    <cellStyle name="Normal 3 3 2 3 6 2" xfId="15027"/>
    <cellStyle name="Normal 3 3 2 3 6 3" xfId="15028"/>
    <cellStyle name="Normal 3 3 2 3 6 4" xfId="15029"/>
    <cellStyle name="Normal 3 3 2 3 7" xfId="15030"/>
    <cellStyle name="Normal 3 3 2 3 8" xfId="15031"/>
    <cellStyle name="Normal 3 3 2 3 9" xfId="15032"/>
    <cellStyle name="Normal 3 3 2 4" xfId="15033"/>
    <cellStyle name="Normal 3 3 2 4 2" xfId="15034"/>
    <cellStyle name="Normal 3 3 2 4 2 2" xfId="15035"/>
    <cellStyle name="Normal 3 3 2 4 2 2 2" xfId="15036"/>
    <cellStyle name="Normal 3 3 2 4 2 2 2 2" xfId="15037"/>
    <cellStyle name="Normal 3 3 2 4 2 2 2 2 2" xfId="15038"/>
    <cellStyle name="Normal 3 3 2 4 2 2 2 2 3" xfId="15039"/>
    <cellStyle name="Normal 3 3 2 4 2 2 2 2 4" xfId="15040"/>
    <cellStyle name="Normal 3 3 2 4 2 2 2 3" xfId="15041"/>
    <cellStyle name="Normal 3 3 2 4 2 2 2 4" xfId="15042"/>
    <cellStyle name="Normal 3 3 2 4 2 2 2 5" xfId="15043"/>
    <cellStyle name="Normal 3 3 2 4 2 2 3" xfId="15044"/>
    <cellStyle name="Normal 3 3 2 4 2 2 3 2" xfId="15045"/>
    <cellStyle name="Normal 3 3 2 4 2 2 3 3" xfId="15046"/>
    <cellStyle name="Normal 3 3 2 4 2 2 3 4" xfId="15047"/>
    <cellStyle name="Normal 3 3 2 4 2 2 4" xfId="15048"/>
    <cellStyle name="Normal 3 3 2 4 2 2 5" xfId="15049"/>
    <cellStyle name="Normal 3 3 2 4 2 2 6" xfId="15050"/>
    <cellStyle name="Normal 3 3 2 4 2 3" xfId="15051"/>
    <cellStyle name="Normal 3 3 2 4 2 3 2" xfId="15052"/>
    <cellStyle name="Normal 3 3 2 4 2 3 2 2" xfId="15053"/>
    <cellStyle name="Normal 3 3 2 4 2 3 2 2 2" xfId="15054"/>
    <cellStyle name="Normal 3 3 2 4 2 3 2 2 3" xfId="15055"/>
    <cellStyle name="Normal 3 3 2 4 2 3 2 2 4" xfId="15056"/>
    <cellStyle name="Normal 3 3 2 4 2 3 2 3" xfId="15057"/>
    <cellStyle name="Normal 3 3 2 4 2 3 2 4" xfId="15058"/>
    <cellStyle name="Normal 3 3 2 4 2 3 2 5" xfId="15059"/>
    <cellStyle name="Normal 3 3 2 4 2 3 3" xfId="15060"/>
    <cellStyle name="Normal 3 3 2 4 2 3 3 2" xfId="15061"/>
    <cellStyle name="Normal 3 3 2 4 2 3 3 3" xfId="15062"/>
    <cellStyle name="Normal 3 3 2 4 2 3 3 4" xfId="15063"/>
    <cellStyle name="Normal 3 3 2 4 2 3 4" xfId="15064"/>
    <cellStyle name="Normal 3 3 2 4 2 3 5" xfId="15065"/>
    <cellStyle name="Normal 3 3 2 4 2 3 6" xfId="15066"/>
    <cellStyle name="Normal 3 3 2 4 2 4" xfId="15067"/>
    <cellStyle name="Normal 3 3 2 4 2 4 2" xfId="15068"/>
    <cellStyle name="Normal 3 3 2 4 2 4 2 2" xfId="15069"/>
    <cellStyle name="Normal 3 3 2 4 2 4 2 3" xfId="15070"/>
    <cellStyle name="Normal 3 3 2 4 2 4 2 4" xfId="15071"/>
    <cellStyle name="Normal 3 3 2 4 2 4 3" xfId="15072"/>
    <cellStyle name="Normal 3 3 2 4 2 4 4" xfId="15073"/>
    <cellStyle name="Normal 3 3 2 4 2 4 5" xfId="15074"/>
    <cellStyle name="Normal 3 3 2 4 2 5" xfId="15075"/>
    <cellStyle name="Normal 3 3 2 4 2 5 2" xfId="15076"/>
    <cellStyle name="Normal 3 3 2 4 2 5 3" xfId="15077"/>
    <cellStyle name="Normal 3 3 2 4 2 5 4" xfId="15078"/>
    <cellStyle name="Normal 3 3 2 4 2 6" xfId="15079"/>
    <cellStyle name="Normal 3 3 2 4 2 7" xfId="15080"/>
    <cellStyle name="Normal 3 3 2 4 2 8" xfId="15081"/>
    <cellStyle name="Normal 3 3 2 4 3" xfId="15082"/>
    <cellStyle name="Normal 3 3 2 4 3 2" xfId="15083"/>
    <cellStyle name="Normal 3 3 2 4 3 2 2" xfId="15084"/>
    <cellStyle name="Normal 3 3 2 4 3 2 2 2" xfId="15085"/>
    <cellStyle name="Normal 3 3 2 4 3 2 2 3" xfId="15086"/>
    <cellStyle name="Normal 3 3 2 4 3 2 2 4" xfId="15087"/>
    <cellStyle name="Normal 3 3 2 4 3 2 3" xfId="15088"/>
    <cellStyle name="Normal 3 3 2 4 3 2 4" xfId="15089"/>
    <cellStyle name="Normal 3 3 2 4 3 2 5" xfId="15090"/>
    <cellStyle name="Normal 3 3 2 4 3 3" xfId="15091"/>
    <cellStyle name="Normal 3 3 2 4 3 3 2" xfId="15092"/>
    <cellStyle name="Normal 3 3 2 4 3 3 3" xfId="15093"/>
    <cellStyle name="Normal 3 3 2 4 3 3 4" xfId="15094"/>
    <cellStyle name="Normal 3 3 2 4 3 4" xfId="15095"/>
    <cellStyle name="Normal 3 3 2 4 3 5" xfId="15096"/>
    <cellStyle name="Normal 3 3 2 4 3 6" xfId="15097"/>
    <cellStyle name="Normal 3 3 2 4 4" xfId="15098"/>
    <cellStyle name="Normal 3 3 2 4 4 2" xfId="15099"/>
    <cellStyle name="Normal 3 3 2 4 4 2 2" xfId="15100"/>
    <cellStyle name="Normal 3 3 2 4 4 2 2 2" xfId="15101"/>
    <cellStyle name="Normal 3 3 2 4 4 2 2 3" xfId="15102"/>
    <cellStyle name="Normal 3 3 2 4 4 2 2 4" xfId="15103"/>
    <cellStyle name="Normal 3 3 2 4 4 2 3" xfId="15104"/>
    <cellStyle name="Normal 3 3 2 4 4 2 4" xfId="15105"/>
    <cellStyle name="Normal 3 3 2 4 4 2 5" xfId="15106"/>
    <cellStyle name="Normal 3 3 2 4 4 3" xfId="15107"/>
    <cellStyle name="Normal 3 3 2 4 4 3 2" xfId="15108"/>
    <cellStyle name="Normal 3 3 2 4 4 3 3" xfId="15109"/>
    <cellStyle name="Normal 3 3 2 4 4 3 4" xfId="15110"/>
    <cellStyle name="Normal 3 3 2 4 4 4" xfId="15111"/>
    <cellStyle name="Normal 3 3 2 4 4 5" xfId="15112"/>
    <cellStyle name="Normal 3 3 2 4 4 6" xfId="15113"/>
    <cellStyle name="Normal 3 3 2 4 5" xfId="15114"/>
    <cellStyle name="Normal 3 3 2 4 5 2" xfId="15115"/>
    <cellStyle name="Normal 3 3 2 4 5 2 2" xfId="15116"/>
    <cellStyle name="Normal 3 3 2 4 5 2 3" xfId="15117"/>
    <cellStyle name="Normal 3 3 2 4 5 2 4" xfId="15118"/>
    <cellStyle name="Normal 3 3 2 4 5 3" xfId="15119"/>
    <cellStyle name="Normal 3 3 2 4 5 4" xfId="15120"/>
    <cellStyle name="Normal 3 3 2 4 5 5" xfId="15121"/>
    <cellStyle name="Normal 3 3 2 4 6" xfId="15122"/>
    <cellStyle name="Normal 3 3 2 4 6 2" xfId="15123"/>
    <cellStyle name="Normal 3 3 2 4 6 3" xfId="15124"/>
    <cellStyle name="Normal 3 3 2 4 6 4" xfId="15125"/>
    <cellStyle name="Normal 3 3 2 4 7" xfId="15126"/>
    <cellStyle name="Normal 3 3 2 4 8" xfId="15127"/>
    <cellStyle name="Normal 3 3 2 4 9" xfId="15128"/>
    <cellStyle name="Normal 3 3 2 5" xfId="15129"/>
    <cellStyle name="Normal 3 3 2 5 2" xfId="15130"/>
    <cellStyle name="Normal 3 3 2 5 2 2" xfId="15131"/>
    <cellStyle name="Normal 3 3 2 5 2 2 2" xfId="15132"/>
    <cellStyle name="Normal 3 3 2 5 2 2 2 2" xfId="15133"/>
    <cellStyle name="Normal 3 3 2 5 2 2 2 3" xfId="15134"/>
    <cellStyle name="Normal 3 3 2 5 2 2 2 4" xfId="15135"/>
    <cellStyle name="Normal 3 3 2 5 2 2 3" xfId="15136"/>
    <cellStyle name="Normal 3 3 2 5 2 2 4" xfId="15137"/>
    <cellStyle name="Normal 3 3 2 5 2 2 5" xfId="15138"/>
    <cellStyle name="Normal 3 3 2 5 2 3" xfId="15139"/>
    <cellStyle name="Normal 3 3 2 5 2 3 2" xfId="15140"/>
    <cellStyle name="Normal 3 3 2 5 2 3 3" xfId="15141"/>
    <cellStyle name="Normal 3 3 2 5 2 3 4" xfId="15142"/>
    <cellStyle name="Normal 3 3 2 5 2 4" xfId="15143"/>
    <cellStyle name="Normal 3 3 2 5 2 5" xfId="15144"/>
    <cellStyle name="Normal 3 3 2 5 2 6" xfId="15145"/>
    <cellStyle name="Normal 3 3 2 5 3" xfId="15146"/>
    <cellStyle name="Normal 3 3 2 5 3 2" xfId="15147"/>
    <cellStyle name="Normal 3 3 2 5 3 2 2" xfId="15148"/>
    <cellStyle name="Normal 3 3 2 5 3 2 2 2" xfId="15149"/>
    <cellStyle name="Normal 3 3 2 5 3 2 2 3" xfId="15150"/>
    <cellStyle name="Normal 3 3 2 5 3 2 2 4" xfId="15151"/>
    <cellStyle name="Normal 3 3 2 5 3 2 3" xfId="15152"/>
    <cellStyle name="Normal 3 3 2 5 3 2 4" xfId="15153"/>
    <cellStyle name="Normal 3 3 2 5 3 2 5" xfId="15154"/>
    <cellStyle name="Normal 3 3 2 5 3 3" xfId="15155"/>
    <cellStyle name="Normal 3 3 2 5 3 3 2" xfId="15156"/>
    <cellStyle name="Normal 3 3 2 5 3 3 3" xfId="15157"/>
    <cellStyle name="Normal 3 3 2 5 3 3 4" xfId="15158"/>
    <cellStyle name="Normal 3 3 2 5 3 4" xfId="15159"/>
    <cellStyle name="Normal 3 3 2 5 3 5" xfId="15160"/>
    <cellStyle name="Normal 3 3 2 5 3 6" xfId="15161"/>
    <cellStyle name="Normal 3 3 2 5 4" xfId="15162"/>
    <cellStyle name="Normal 3 3 2 5 4 2" xfId="15163"/>
    <cellStyle name="Normal 3 3 2 5 4 2 2" xfId="15164"/>
    <cellStyle name="Normal 3 3 2 5 4 2 3" xfId="15165"/>
    <cellStyle name="Normal 3 3 2 5 4 2 4" xfId="15166"/>
    <cellStyle name="Normal 3 3 2 5 4 3" xfId="15167"/>
    <cellStyle name="Normal 3 3 2 5 4 4" xfId="15168"/>
    <cellStyle name="Normal 3 3 2 5 4 5" xfId="15169"/>
    <cellStyle name="Normal 3 3 2 5 5" xfId="15170"/>
    <cellStyle name="Normal 3 3 2 5 5 2" xfId="15171"/>
    <cellStyle name="Normal 3 3 2 5 5 3" xfId="15172"/>
    <cellStyle name="Normal 3 3 2 5 5 4" xfId="15173"/>
    <cellStyle name="Normal 3 3 2 5 6" xfId="15174"/>
    <cellStyle name="Normal 3 3 2 5 7" xfId="15175"/>
    <cellStyle name="Normal 3 3 2 5 8" xfId="15176"/>
    <cellStyle name="Normal 3 3 2 6" xfId="15177"/>
    <cellStyle name="Normal 3 3 2 6 2" xfId="15178"/>
    <cellStyle name="Normal 3 3 2 6 2 2" xfId="15179"/>
    <cellStyle name="Normal 3 3 2 6 2 2 2" xfId="15180"/>
    <cellStyle name="Normal 3 3 2 6 2 2 2 2" xfId="15181"/>
    <cellStyle name="Normal 3 3 2 6 2 2 2 3" xfId="15182"/>
    <cellStyle name="Normal 3 3 2 6 2 2 2 4" xfId="15183"/>
    <cellStyle name="Normal 3 3 2 6 2 2 3" xfId="15184"/>
    <cellStyle name="Normal 3 3 2 6 2 2 4" xfId="15185"/>
    <cellStyle name="Normal 3 3 2 6 2 2 5" xfId="15186"/>
    <cellStyle name="Normal 3 3 2 6 2 3" xfId="15187"/>
    <cellStyle name="Normal 3 3 2 6 2 3 2" xfId="15188"/>
    <cellStyle name="Normal 3 3 2 6 2 3 3" xfId="15189"/>
    <cellStyle name="Normal 3 3 2 6 2 3 4" xfId="15190"/>
    <cellStyle name="Normal 3 3 2 6 2 4" xfId="15191"/>
    <cellStyle name="Normal 3 3 2 6 2 5" xfId="15192"/>
    <cellStyle name="Normal 3 3 2 6 2 6" xfId="15193"/>
    <cellStyle name="Normal 3 3 2 6 3" xfId="15194"/>
    <cellStyle name="Normal 3 3 2 6 3 2" xfId="15195"/>
    <cellStyle name="Normal 3 3 2 6 3 2 2" xfId="15196"/>
    <cellStyle name="Normal 3 3 2 6 3 2 2 2" xfId="15197"/>
    <cellStyle name="Normal 3 3 2 6 3 2 2 3" xfId="15198"/>
    <cellStyle name="Normal 3 3 2 6 3 2 2 4" xfId="15199"/>
    <cellStyle name="Normal 3 3 2 6 3 2 3" xfId="15200"/>
    <cellStyle name="Normal 3 3 2 6 3 2 4" xfId="15201"/>
    <cellStyle name="Normal 3 3 2 6 3 2 5" xfId="15202"/>
    <cellStyle name="Normal 3 3 2 6 3 3" xfId="15203"/>
    <cellStyle name="Normal 3 3 2 6 3 3 2" xfId="15204"/>
    <cellStyle name="Normal 3 3 2 6 3 3 3" xfId="15205"/>
    <cellStyle name="Normal 3 3 2 6 3 3 4" xfId="15206"/>
    <cellStyle name="Normal 3 3 2 6 3 4" xfId="15207"/>
    <cellStyle name="Normal 3 3 2 6 3 5" xfId="15208"/>
    <cellStyle name="Normal 3 3 2 6 3 6" xfId="15209"/>
    <cellStyle name="Normal 3 3 2 6 4" xfId="15210"/>
    <cellStyle name="Normal 3 3 2 6 4 2" xfId="15211"/>
    <cellStyle name="Normal 3 3 2 6 4 2 2" xfId="15212"/>
    <cellStyle name="Normal 3 3 2 6 4 2 3" xfId="15213"/>
    <cellStyle name="Normal 3 3 2 6 4 2 4" xfId="15214"/>
    <cellStyle name="Normal 3 3 2 6 4 3" xfId="15215"/>
    <cellStyle name="Normal 3 3 2 6 4 4" xfId="15216"/>
    <cellStyle name="Normal 3 3 2 6 4 5" xfId="15217"/>
    <cellStyle name="Normal 3 3 2 6 5" xfId="15218"/>
    <cellStyle name="Normal 3 3 2 6 5 2" xfId="15219"/>
    <cellStyle name="Normal 3 3 2 6 5 3" xfId="15220"/>
    <cellStyle name="Normal 3 3 2 6 5 4" xfId="15221"/>
    <cellStyle name="Normal 3 3 2 6 6" xfId="15222"/>
    <cellStyle name="Normal 3 3 2 6 7" xfId="15223"/>
    <cellStyle name="Normal 3 3 2 6 8" xfId="15224"/>
    <cellStyle name="Normal 3 3 2 7" xfId="15225"/>
    <cellStyle name="Normal 3 3 2 7 2" xfId="15226"/>
    <cellStyle name="Normal 3 3 2 7 2 2" xfId="15227"/>
    <cellStyle name="Normal 3 3 2 7 2 2 2" xfId="15228"/>
    <cellStyle name="Normal 3 3 2 7 2 2 3" xfId="15229"/>
    <cellStyle name="Normal 3 3 2 7 2 2 4" xfId="15230"/>
    <cellStyle name="Normal 3 3 2 7 2 3" xfId="15231"/>
    <cellStyle name="Normal 3 3 2 7 2 4" xfId="15232"/>
    <cellStyle name="Normal 3 3 2 7 2 5" xfId="15233"/>
    <cellStyle name="Normal 3 3 2 7 3" xfId="15234"/>
    <cellStyle name="Normal 3 3 2 7 3 2" xfId="15235"/>
    <cellStyle name="Normal 3 3 2 7 3 3" xfId="15236"/>
    <cellStyle name="Normal 3 3 2 7 3 4" xfId="15237"/>
    <cellStyle name="Normal 3 3 2 7 4" xfId="15238"/>
    <cellStyle name="Normal 3 3 2 7 5" xfId="15239"/>
    <cellStyle name="Normal 3 3 2 7 6" xfId="15240"/>
    <cellStyle name="Normal 3 3 2 8" xfId="15241"/>
    <cellStyle name="Normal 3 3 2 8 2" xfId="15242"/>
    <cellStyle name="Normal 3 3 2 8 2 2" xfId="15243"/>
    <cellStyle name="Normal 3 3 2 8 2 2 2" xfId="15244"/>
    <cellStyle name="Normal 3 3 2 8 2 2 3" xfId="15245"/>
    <cellStyle name="Normal 3 3 2 8 2 2 4" xfId="15246"/>
    <cellStyle name="Normal 3 3 2 8 2 3" xfId="15247"/>
    <cellStyle name="Normal 3 3 2 8 2 4" xfId="15248"/>
    <cellStyle name="Normal 3 3 2 8 2 5" xfId="15249"/>
    <cellStyle name="Normal 3 3 2 8 3" xfId="15250"/>
    <cellStyle name="Normal 3 3 2 8 3 2" xfId="15251"/>
    <cellStyle name="Normal 3 3 2 8 3 3" xfId="15252"/>
    <cellStyle name="Normal 3 3 2 8 3 4" xfId="15253"/>
    <cellStyle name="Normal 3 3 2 8 4" xfId="15254"/>
    <cellStyle name="Normal 3 3 2 8 5" xfId="15255"/>
    <cellStyle name="Normal 3 3 2 8 6" xfId="15256"/>
    <cellStyle name="Normal 3 3 2 9" xfId="15257"/>
    <cellStyle name="Normal 3 3 3" xfId="15258"/>
    <cellStyle name="Normal 3 3 3 10" xfId="15259"/>
    <cellStyle name="Normal 3 3 3 2" xfId="15260"/>
    <cellStyle name="Normal 3 3 3 2 2" xfId="15261"/>
    <cellStyle name="Normal 3 3 3 2 2 2" xfId="15262"/>
    <cellStyle name="Normal 3 3 3 2 2 2 2" xfId="15263"/>
    <cellStyle name="Normal 3 3 3 2 2 2 2 2" xfId="15264"/>
    <cellStyle name="Normal 3 3 3 2 2 2 2 3" xfId="15265"/>
    <cellStyle name="Normal 3 3 3 2 2 2 2 4" xfId="15266"/>
    <cellStyle name="Normal 3 3 3 2 2 2 3" xfId="15267"/>
    <cellStyle name="Normal 3 3 3 2 2 2 4" xfId="15268"/>
    <cellStyle name="Normal 3 3 3 2 2 2 5" xfId="15269"/>
    <cellStyle name="Normal 3 3 3 2 2 3" xfId="15270"/>
    <cellStyle name="Normal 3 3 3 2 2 3 2" xfId="15271"/>
    <cellStyle name="Normal 3 3 3 2 2 3 3" xfId="15272"/>
    <cellStyle name="Normal 3 3 3 2 2 3 4" xfId="15273"/>
    <cellStyle name="Normal 3 3 3 2 2 4" xfId="15274"/>
    <cellStyle name="Normal 3 3 3 2 2 5" xfId="15275"/>
    <cellStyle name="Normal 3 3 3 2 2 6" xfId="15276"/>
    <cellStyle name="Normal 3 3 3 2 3" xfId="15277"/>
    <cellStyle name="Normal 3 3 3 2 3 2" xfId="15278"/>
    <cellStyle name="Normal 3 3 3 2 3 2 2" xfId="15279"/>
    <cellStyle name="Normal 3 3 3 2 3 2 2 2" xfId="15280"/>
    <cellStyle name="Normal 3 3 3 2 3 2 2 3" xfId="15281"/>
    <cellStyle name="Normal 3 3 3 2 3 2 2 4" xfId="15282"/>
    <cellStyle name="Normal 3 3 3 2 3 2 3" xfId="15283"/>
    <cellStyle name="Normal 3 3 3 2 3 2 4" xfId="15284"/>
    <cellStyle name="Normal 3 3 3 2 3 2 5" xfId="15285"/>
    <cellStyle name="Normal 3 3 3 2 3 3" xfId="15286"/>
    <cellStyle name="Normal 3 3 3 2 3 3 2" xfId="15287"/>
    <cellStyle name="Normal 3 3 3 2 3 3 3" xfId="15288"/>
    <cellStyle name="Normal 3 3 3 2 3 3 4" xfId="15289"/>
    <cellStyle name="Normal 3 3 3 2 3 4" xfId="15290"/>
    <cellStyle name="Normal 3 3 3 2 3 5" xfId="15291"/>
    <cellStyle name="Normal 3 3 3 2 3 6" xfId="15292"/>
    <cellStyle name="Normal 3 3 3 2 4" xfId="15293"/>
    <cellStyle name="Normal 3 3 3 2 4 2" xfId="15294"/>
    <cellStyle name="Normal 3 3 3 2 4 2 2" xfId="15295"/>
    <cellStyle name="Normal 3 3 3 2 4 2 3" xfId="15296"/>
    <cellStyle name="Normal 3 3 3 2 4 2 4" xfId="15297"/>
    <cellStyle name="Normal 3 3 3 2 4 3" xfId="15298"/>
    <cellStyle name="Normal 3 3 3 2 4 4" xfId="15299"/>
    <cellStyle name="Normal 3 3 3 2 4 5" xfId="15300"/>
    <cellStyle name="Normal 3 3 3 2 5" xfId="15301"/>
    <cellStyle name="Normal 3 3 3 2 5 2" xfId="15302"/>
    <cellStyle name="Normal 3 3 3 2 5 3" xfId="15303"/>
    <cellStyle name="Normal 3 3 3 2 5 4" xfId="15304"/>
    <cellStyle name="Normal 3 3 3 2 6" xfId="15305"/>
    <cellStyle name="Normal 3 3 3 2 7" xfId="15306"/>
    <cellStyle name="Normal 3 3 3 2 8" xfId="15307"/>
    <cellStyle name="Normal 3 3 3 3" xfId="15308"/>
    <cellStyle name="Normal 3 3 3 3 2" xfId="15309"/>
    <cellStyle name="Normal 3 3 3 3 2 2" xfId="15310"/>
    <cellStyle name="Normal 3 3 3 3 2 2 2" xfId="15311"/>
    <cellStyle name="Normal 3 3 3 3 2 2 3" xfId="15312"/>
    <cellStyle name="Normal 3 3 3 3 2 2 4" xfId="15313"/>
    <cellStyle name="Normal 3 3 3 3 2 3" xfId="15314"/>
    <cellStyle name="Normal 3 3 3 3 2 4" xfId="15315"/>
    <cellStyle name="Normal 3 3 3 3 2 5" xfId="15316"/>
    <cellStyle name="Normal 3 3 3 3 3" xfId="15317"/>
    <cellStyle name="Normal 3 3 3 3 3 2" xfId="15318"/>
    <cellStyle name="Normal 3 3 3 3 3 3" xfId="15319"/>
    <cellStyle name="Normal 3 3 3 3 3 4" xfId="15320"/>
    <cellStyle name="Normal 3 3 3 3 4" xfId="15321"/>
    <cellStyle name="Normal 3 3 3 3 5" xfId="15322"/>
    <cellStyle name="Normal 3 3 3 3 6" xfId="15323"/>
    <cellStyle name="Normal 3 3 3 4" xfId="15324"/>
    <cellStyle name="Normal 3 3 3 4 2" xfId="15325"/>
    <cellStyle name="Normal 3 3 3 4 2 2" xfId="15326"/>
    <cellStyle name="Normal 3 3 3 4 2 2 2" xfId="15327"/>
    <cellStyle name="Normal 3 3 3 4 2 2 3" xfId="15328"/>
    <cellStyle name="Normal 3 3 3 4 2 2 4" xfId="15329"/>
    <cellStyle name="Normal 3 3 3 4 2 3" xfId="15330"/>
    <cellStyle name="Normal 3 3 3 4 2 4" xfId="15331"/>
    <cellStyle name="Normal 3 3 3 4 2 5" xfId="15332"/>
    <cellStyle name="Normal 3 3 3 4 3" xfId="15333"/>
    <cellStyle name="Normal 3 3 3 4 3 2" xfId="15334"/>
    <cellStyle name="Normal 3 3 3 4 3 3" xfId="15335"/>
    <cellStyle name="Normal 3 3 3 4 3 4" xfId="15336"/>
    <cellStyle name="Normal 3 3 3 4 4" xfId="15337"/>
    <cellStyle name="Normal 3 3 3 4 5" xfId="15338"/>
    <cellStyle name="Normal 3 3 3 4 6" xfId="15339"/>
    <cellStyle name="Normal 3 3 3 5" xfId="15340"/>
    <cellStyle name="Normal 3 3 3 6" xfId="15341"/>
    <cellStyle name="Normal 3 3 3 6 2" xfId="15342"/>
    <cellStyle name="Normal 3 3 3 6 2 2" xfId="15343"/>
    <cellStyle name="Normal 3 3 3 6 2 3" xfId="15344"/>
    <cellStyle name="Normal 3 3 3 6 2 4" xfId="15345"/>
    <cellStyle name="Normal 3 3 3 6 3" xfId="15346"/>
    <cellStyle name="Normal 3 3 3 6 4" xfId="15347"/>
    <cellStyle name="Normal 3 3 3 6 5" xfId="15348"/>
    <cellStyle name="Normal 3 3 3 7" xfId="15349"/>
    <cellStyle name="Normal 3 3 3 7 2" xfId="15350"/>
    <cellStyle name="Normal 3 3 3 7 3" xfId="15351"/>
    <cellStyle name="Normal 3 3 3 7 4" xfId="15352"/>
    <cellStyle name="Normal 3 3 3 8" xfId="15353"/>
    <cellStyle name="Normal 3 3 3 9" xfId="15354"/>
    <cellStyle name="Normal 3 3 4" xfId="15355"/>
    <cellStyle name="Normal 3 3 4 10" xfId="15356"/>
    <cellStyle name="Normal 3 3 4 2" xfId="15357"/>
    <cellStyle name="Normal 3 3 4 2 2" xfId="15358"/>
    <cellStyle name="Normal 3 3 4 2 2 2" xfId="15359"/>
    <cellStyle name="Normal 3 3 4 2 2 2 2" xfId="15360"/>
    <cellStyle name="Normal 3 3 4 2 2 2 2 2" xfId="15361"/>
    <cellStyle name="Normal 3 3 4 2 2 2 2 3" xfId="15362"/>
    <cellStyle name="Normal 3 3 4 2 2 2 2 4" xfId="15363"/>
    <cellStyle name="Normal 3 3 4 2 2 2 3" xfId="15364"/>
    <cellStyle name="Normal 3 3 4 2 2 2 4" xfId="15365"/>
    <cellStyle name="Normal 3 3 4 2 2 2 5" xfId="15366"/>
    <cellStyle name="Normal 3 3 4 2 2 3" xfId="15367"/>
    <cellStyle name="Normal 3 3 4 2 2 3 2" xfId="15368"/>
    <cellStyle name="Normal 3 3 4 2 2 3 3" xfId="15369"/>
    <cellStyle name="Normal 3 3 4 2 2 3 4" xfId="15370"/>
    <cellStyle name="Normal 3 3 4 2 2 4" xfId="15371"/>
    <cellStyle name="Normal 3 3 4 2 2 5" xfId="15372"/>
    <cellStyle name="Normal 3 3 4 2 2 6" xfId="15373"/>
    <cellStyle name="Normal 3 3 4 2 3" xfId="15374"/>
    <cellStyle name="Normal 3 3 4 2 3 2" xfId="15375"/>
    <cellStyle name="Normal 3 3 4 2 3 2 2" xfId="15376"/>
    <cellStyle name="Normal 3 3 4 2 3 2 2 2" xfId="15377"/>
    <cellStyle name="Normal 3 3 4 2 3 2 2 3" xfId="15378"/>
    <cellStyle name="Normal 3 3 4 2 3 2 2 4" xfId="15379"/>
    <cellStyle name="Normal 3 3 4 2 3 2 3" xfId="15380"/>
    <cellStyle name="Normal 3 3 4 2 3 2 4" xfId="15381"/>
    <cellStyle name="Normal 3 3 4 2 3 2 5" xfId="15382"/>
    <cellStyle name="Normal 3 3 4 2 3 3" xfId="15383"/>
    <cellStyle name="Normal 3 3 4 2 3 3 2" xfId="15384"/>
    <cellStyle name="Normal 3 3 4 2 3 3 3" xfId="15385"/>
    <cellStyle name="Normal 3 3 4 2 3 3 4" xfId="15386"/>
    <cellStyle name="Normal 3 3 4 2 3 4" xfId="15387"/>
    <cellStyle name="Normal 3 3 4 2 3 5" xfId="15388"/>
    <cellStyle name="Normal 3 3 4 2 3 6" xfId="15389"/>
    <cellStyle name="Normal 3 3 4 2 4" xfId="15390"/>
    <cellStyle name="Normal 3 3 4 2 4 2" xfId="15391"/>
    <cellStyle name="Normal 3 3 4 2 4 2 2" xfId="15392"/>
    <cellStyle name="Normal 3 3 4 2 4 2 3" xfId="15393"/>
    <cellStyle name="Normal 3 3 4 2 4 2 4" xfId="15394"/>
    <cellStyle name="Normal 3 3 4 2 4 3" xfId="15395"/>
    <cellStyle name="Normal 3 3 4 2 4 4" xfId="15396"/>
    <cellStyle name="Normal 3 3 4 2 4 5" xfId="15397"/>
    <cellStyle name="Normal 3 3 4 2 5" xfId="15398"/>
    <cellStyle name="Normal 3 3 4 2 5 2" xfId="15399"/>
    <cellStyle name="Normal 3 3 4 2 5 3" xfId="15400"/>
    <cellStyle name="Normal 3 3 4 2 5 4" xfId="15401"/>
    <cellStyle name="Normal 3 3 4 2 6" xfId="15402"/>
    <cellStyle name="Normal 3 3 4 2 7" xfId="15403"/>
    <cellStyle name="Normal 3 3 4 2 8" xfId="15404"/>
    <cellStyle name="Normal 3 3 4 3" xfId="15405"/>
    <cellStyle name="Normal 3 3 4 3 2" xfId="15406"/>
    <cellStyle name="Normal 3 3 4 3 2 2" xfId="15407"/>
    <cellStyle name="Normal 3 3 4 3 2 2 2" xfId="15408"/>
    <cellStyle name="Normal 3 3 4 3 2 2 3" xfId="15409"/>
    <cellStyle name="Normal 3 3 4 3 2 2 4" xfId="15410"/>
    <cellStyle name="Normal 3 3 4 3 2 3" xfId="15411"/>
    <cellStyle name="Normal 3 3 4 3 2 4" xfId="15412"/>
    <cellStyle name="Normal 3 3 4 3 2 5" xfId="15413"/>
    <cellStyle name="Normal 3 3 4 3 3" xfId="15414"/>
    <cellStyle name="Normal 3 3 4 3 3 2" xfId="15415"/>
    <cellStyle name="Normal 3 3 4 3 3 3" xfId="15416"/>
    <cellStyle name="Normal 3 3 4 3 3 4" xfId="15417"/>
    <cellStyle name="Normal 3 3 4 3 4" xfId="15418"/>
    <cellStyle name="Normal 3 3 4 3 5" xfId="15419"/>
    <cellStyle name="Normal 3 3 4 3 6" xfId="15420"/>
    <cellStyle name="Normal 3 3 4 4" xfId="15421"/>
    <cellStyle name="Normal 3 3 4 4 2" xfId="15422"/>
    <cellStyle name="Normal 3 3 4 4 2 2" xfId="15423"/>
    <cellStyle name="Normal 3 3 4 4 2 2 2" xfId="15424"/>
    <cellStyle name="Normal 3 3 4 4 2 2 3" xfId="15425"/>
    <cellStyle name="Normal 3 3 4 4 2 2 4" xfId="15426"/>
    <cellStyle name="Normal 3 3 4 4 2 3" xfId="15427"/>
    <cellStyle name="Normal 3 3 4 4 2 4" xfId="15428"/>
    <cellStyle name="Normal 3 3 4 4 2 5" xfId="15429"/>
    <cellStyle name="Normal 3 3 4 4 3" xfId="15430"/>
    <cellStyle name="Normal 3 3 4 4 3 2" xfId="15431"/>
    <cellStyle name="Normal 3 3 4 4 3 3" xfId="15432"/>
    <cellStyle name="Normal 3 3 4 4 3 4" xfId="15433"/>
    <cellStyle name="Normal 3 3 4 4 4" xfId="15434"/>
    <cellStyle name="Normal 3 3 4 4 5" xfId="15435"/>
    <cellStyle name="Normal 3 3 4 4 6" xfId="15436"/>
    <cellStyle name="Normal 3 3 4 5" xfId="15437"/>
    <cellStyle name="Normal 3 3 4 6" xfId="15438"/>
    <cellStyle name="Normal 3 3 4 6 2" xfId="15439"/>
    <cellStyle name="Normal 3 3 4 6 2 2" xfId="15440"/>
    <cellStyle name="Normal 3 3 4 6 2 3" xfId="15441"/>
    <cellStyle name="Normal 3 3 4 6 2 4" xfId="15442"/>
    <cellStyle name="Normal 3 3 4 6 3" xfId="15443"/>
    <cellStyle name="Normal 3 3 4 6 4" xfId="15444"/>
    <cellStyle name="Normal 3 3 4 6 5" xfId="15445"/>
    <cellStyle name="Normal 3 3 4 7" xfId="15446"/>
    <cellStyle name="Normal 3 3 4 7 2" xfId="15447"/>
    <cellStyle name="Normal 3 3 4 7 3" xfId="15448"/>
    <cellStyle name="Normal 3 3 4 7 4" xfId="15449"/>
    <cellStyle name="Normal 3 3 4 8" xfId="15450"/>
    <cellStyle name="Normal 3 3 4 9" xfId="15451"/>
    <cellStyle name="Normal 3 3 5" xfId="15452"/>
    <cellStyle name="Normal 3 3 5 2" xfId="15453"/>
    <cellStyle name="Normal 3 3 6" xfId="15454"/>
    <cellStyle name="Normal 3 3 6 10" xfId="15455"/>
    <cellStyle name="Normal 3 3 6 2" xfId="15456"/>
    <cellStyle name="Normal 3 3 6 2 2" xfId="15457"/>
    <cellStyle name="Normal 3 3 6 2 2 2" xfId="15458"/>
    <cellStyle name="Normal 3 3 6 2 2 2 2" xfId="15459"/>
    <cellStyle name="Normal 3 3 6 2 2 2 2 2" xfId="15460"/>
    <cellStyle name="Normal 3 3 6 2 2 2 2 3" xfId="15461"/>
    <cellStyle name="Normal 3 3 6 2 2 2 2 4" xfId="15462"/>
    <cellStyle name="Normal 3 3 6 2 2 2 3" xfId="15463"/>
    <cellStyle name="Normal 3 3 6 2 2 2 4" xfId="15464"/>
    <cellStyle name="Normal 3 3 6 2 2 2 5" xfId="15465"/>
    <cellStyle name="Normal 3 3 6 2 2 3" xfId="15466"/>
    <cellStyle name="Normal 3 3 6 2 2 3 2" xfId="15467"/>
    <cellStyle name="Normal 3 3 6 2 2 3 3" xfId="15468"/>
    <cellStyle name="Normal 3 3 6 2 2 3 4" xfId="15469"/>
    <cellStyle name="Normal 3 3 6 2 2 4" xfId="15470"/>
    <cellStyle name="Normal 3 3 6 2 2 5" xfId="15471"/>
    <cellStyle name="Normal 3 3 6 2 2 6" xfId="15472"/>
    <cellStyle name="Normal 3 3 6 2 3" xfId="15473"/>
    <cellStyle name="Normal 3 3 6 2 3 2" xfId="15474"/>
    <cellStyle name="Normal 3 3 6 2 3 2 2" xfId="15475"/>
    <cellStyle name="Normal 3 3 6 2 3 2 2 2" xfId="15476"/>
    <cellStyle name="Normal 3 3 6 2 3 2 2 3" xfId="15477"/>
    <cellStyle name="Normal 3 3 6 2 3 2 2 4" xfId="15478"/>
    <cellStyle name="Normal 3 3 6 2 3 2 3" xfId="15479"/>
    <cellStyle name="Normal 3 3 6 2 3 2 4" xfId="15480"/>
    <cellStyle name="Normal 3 3 6 2 3 2 5" xfId="15481"/>
    <cellStyle name="Normal 3 3 6 2 3 3" xfId="15482"/>
    <cellStyle name="Normal 3 3 6 2 3 3 2" xfId="15483"/>
    <cellStyle name="Normal 3 3 6 2 3 3 3" xfId="15484"/>
    <cellStyle name="Normal 3 3 6 2 3 3 4" xfId="15485"/>
    <cellStyle name="Normal 3 3 6 2 3 4" xfId="15486"/>
    <cellStyle name="Normal 3 3 6 2 3 5" xfId="15487"/>
    <cellStyle name="Normal 3 3 6 2 3 6" xfId="15488"/>
    <cellStyle name="Normal 3 3 6 2 4" xfId="15489"/>
    <cellStyle name="Normal 3 3 6 2 4 2" xfId="15490"/>
    <cellStyle name="Normal 3 3 6 2 4 2 2" xfId="15491"/>
    <cellStyle name="Normal 3 3 6 2 4 2 3" xfId="15492"/>
    <cellStyle name="Normal 3 3 6 2 4 2 4" xfId="15493"/>
    <cellStyle name="Normal 3 3 6 2 4 3" xfId="15494"/>
    <cellStyle name="Normal 3 3 6 2 4 4" xfId="15495"/>
    <cellStyle name="Normal 3 3 6 2 4 5" xfId="15496"/>
    <cellStyle name="Normal 3 3 6 2 5" xfId="15497"/>
    <cellStyle name="Normal 3 3 6 2 5 2" xfId="15498"/>
    <cellStyle name="Normal 3 3 6 2 5 3" xfId="15499"/>
    <cellStyle name="Normal 3 3 6 2 5 4" xfId="15500"/>
    <cellStyle name="Normal 3 3 6 2 6" xfId="15501"/>
    <cellStyle name="Normal 3 3 6 2 7" xfId="15502"/>
    <cellStyle name="Normal 3 3 6 2 8" xfId="15503"/>
    <cellStyle name="Normal 3 3 6 3" xfId="15504"/>
    <cellStyle name="Normal 3 3 6 3 2" xfId="15505"/>
    <cellStyle name="Normal 3 3 6 3 2 2" xfId="15506"/>
    <cellStyle name="Normal 3 3 6 3 2 2 2" xfId="15507"/>
    <cellStyle name="Normal 3 3 6 3 2 2 3" xfId="15508"/>
    <cellStyle name="Normal 3 3 6 3 2 2 4" xfId="15509"/>
    <cellStyle name="Normal 3 3 6 3 2 3" xfId="15510"/>
    <cellStyle name="Normal 3 3 6 3 2 4" xfId="15511"/>
    <cellStyle name="Normal 3 3 6 3 2 5" xfId="15512"/>
    <cellStyle name="Normal 3 3 6 3 3" xfId="15513"/>
    <cellStyle name="Normal 3 3 6 3 3 2" xfId="15514"/>
    <cellStyle name="Normal 3 3 6 3 3 3" xfId="15515"/>
    <cellStyle name="Normal 3 3 6 3 3 4" xfId="15516"/>
    <cellStyle name="Normal 3 3 6 3 4" xfId="15517"/>
    <cellStyle name="Normal 3 3 6 3 5" xfId="15518"/>
    <cellStyle name="Normal 3 3 6 3 6" xfId="15519"/>
    <cellStyle name="Normal 3 3 6 4" xfId="15520"/>
    <cellStyle name="Normal 3 3 6 4 2" xfId="15521"/>
    <cellStyle name="Normal 3 3 6 4 2 2" xfId="15522"/>
    <cellStyle name="Normal 3 3 6 4 2 2 2" xfId="15523"/>
    <cellStyle name="Normal 3 3 6 4 2 2 3" xfId="15524"/>
    <cellStyle name="Normal 3 3 6 4 2 2 4" xfId="15525"/>
    <cellStyle name="Normal 3 3 6 4 2 3" xfId="15526"/>
    <cellStyle name="Normal 3 3 6 4 2 4" xfId="15527"/>
    <cellStyle name="Normal 3 3 6 4 2 5" xfId="15528"/>
    <cellStyle name="Normal 3 3 6 4 3" xfId="15529"/>
    <cellStyle name="Normal 3 3 6 4 3 2" xfId="15530"/>
    <cellStyle name="Normal 3 3 6 4 3 3" xfId="15531"/>
    <cellStyle name="Normal 3 3 6 4 3 4" xfId="15532"/>
    <cellStyle name="Normal 3 3 6 4 4" xfId="15533"/>
    <cellStyle name="Normal 3 3 6 4 5" xfId="15534"/>
    <cellStyle name="Normal 3 3 6 4 6" xfId="15535"/>
    <cellStyle name="Normal 3 3 6 5" xfId="15536"/>
    <cellStyle name="Normal 3 3 6 6" xfId="15537"/>
    <cellStyle name="Normal 3 3 6 6 2" xfId="15538"/>
    <cellStyle name="Normal 3 3 6 6 2 2" xfId="15539"/>
    <cellStyle name="Normal 3 3 6 6 2 3" xfId="15540"/>
    <cellStyle name="Normal 3 3 6 6 2 4" xfId="15541"/>
    <cellStyle name="Normal 3 3 6 6 3" xfId="15542"/>
    <cellStyle name="Normal 3 3 6 6 4" xfId="15543"/>
    <cellStyle name="Normal 3 3 6 6 5" xfId="15544"/>
    <cellStyle name="Normal 3 3 6 7" xfId="15545"/>
    <cellStyle name="Normal 3 3 6 7 2" xfId="15546"/>
    <cellStyle name="Normal 3 3 6 7 3" xfId="15547"/>
    <cellStyle name="Normal 3 3 6 7 4" xfId="15548"/>
    <cellStyle name="Normal 3 3 6 8" xfId="15549"/>
    <cellStyle name="Normal 3 3 6 9" xfId="15550"/>
    <cellStyle name="Normal 3 3 7" xfId="15551"/>
    <cellStyle name="Normal 3 3 7 2" xfId="15552"/>
    <cellStyle name="Normal 3 3 7 2 2" xfId="15553"/>
    <cellStyle name="Normal 3 3 7 2 2 2" xfId="15554"/>
    <cellStyle name="Normal 3 3 7 2 2 2 2" xfId="15555"/>
    <cellStyle name="Normal 3 3 7 2 2 2 3" xfId="15556"/>
    <cellStyle name="Normal 3 3 7 2 2 2 4" xfId="15557"/>
    <cellStyle name="Normal 3 3 7 2 2 3" xfId="15558"/>
    <cellStyle name="Normal 3 3 7 2 2 4" xfId="15559"/>
    <cellStyle name="Normal 3 3 7 2 2 5" xfId="15560"/>
    <cellStyle name="Normal 3 3 7 2 3" xfId="15561"/>
    <cellStyle name="Normal 3 3 7 2 3 2" xfId="15562"/>
    <cellStyle name="Normal 3 3 7 2 3 3" xfId="15563"/>
    <cellStyle name="Normal 3 3 7 2 3 4" xfId="15564"/>
    <cellStyle name="Normal 3 3 7 2 4" xfId="15565"/>
    <cellStyle name="Normal 3 3 7 2 5" xfId="15566"/>
    <cellStyle name="Normal 3 3 7 2 6" xfId="15567"/>
    <cellStyle name="Normal 3 3 7 3" xfId="15568"/>
    <cellStyle name="Normal 3 3 7 3 2" xfId="15569"/>
    <cellStyle name="Normal 3 3 7 3 2 2" xfId="15570"/>
    <cellStyle name="Normal 3 3 7 3 2 2 2" xfId="15571"/>
    <cellStyle name="Normal 3 3 7 3 2 2 3" xfId="15572"/>
    <cellStyle name="Normal 3 3 7 3 2 2 4" xfId="15573"/>
    <cellStyle name="Normal 3 3 7 3 2 3" xfId="15574"/>
    <cellStyle name="Normal 3 3 7 3 2 4" xfId="15575"/>
    <cellStyle name="Normal 3 3 7 3 2 5" xfId="15576"/>
    <cellStyle name="Normal 3 3 7 3 3" xfId="15577"/>
    <cellStyle name="Normal 3 3 7 3 3 2" xfId="15578"/>
    <cellStyle name="Normal 3 3 7 3 3 3" xfId="15579"/>
    <cellStyle name="Normal 3 3 7 3 3 4" xfId="15580"/>
    <cellStyle name="Normal 3 3 7 3 4" xfId="15581"/>
    <cellStyle name="Normal 3 3 7 3 5" xfId="15582"/>
    <cellStyle name="Normal 3 3 7 3 6" xfId="15583"/>
    <cellStyle name="Normal 3 3 7 4" xfId="15584"/>
    <cellStyle name="Normal 3 3 7 5" xfId="15585"/>
    <cellStyle name="Normal 3 3 7 5 2" xfId="15586"/>
    <cellStyle name="Normal 3 3 7 5 2 2" xfId="15587"/>
    <cellStyle name="Normal 3 3 7 5 2 3" xfId="15588"/>
    <cellStyle name="Normal 3 3 7 5 2 4" xfId="15589"/>
    <cellStyle name="Normal 3 3 7 5 3" xfId="15590"/>
    <cellStyle name="Normal 3 3 7 5 4" xfId="15591"/>
    <cellStyle name="Normal 3 3 7 5 5" xfId="15592"/>
    <cellStyle name="Normal 3 3 7 6" xfId="15593"/>
    <cellStyle name="Normal 3 3 7 6 2" xfId="15594"/>
    <cellStyle name="Normal 3 3 7 6 3" xfId="15595"/>
    <cellStyle name="Normal 3 3 7 6 4" xfId="15596"/>
    <cellStyle name="Normal 3 3 7 7" xfId="15597"/>
    <cellStyle name="Normal 3 3 7 8" xfId="15598"/>
    <cellStyle name="Normal 3 3 7 9" xfId="15599"/>
    <cellStyle name="Normal 3 3 8" xfId="15600"/>
    <cellStyle name="Normal 3 3 8 2" xfId="15601"/>
    <cellStyle name="Normal 3 3 8 2 2" xfId="15602"/>
    <cellStyle name="Normal 3 3 8 2 2 2" xfId="15603"/>
    <cellStyle name="Normal 3 3 8 2 2 2 2" xfId="15604"/>
    <cellStyle name="Normal 3 3 8 2 2 2 3" xfId="15605"/>
    <cellStyle name="Normal 3 3 8 2 2 2 4" xfId="15606"/>
    <cellStyle name="Normal 3 3 8 2 2 3" xfId="15607"/>
    <cellStyle name="Normal 3 3 8 2 2 4" xfId="15608"/>
    <cellStyle name="Normal 3 3 8 2 2 5" xfId="15609"/>
    <cellStyle name="Normal 3 3 8 2 3" xfId="15610"/>
    <cellStyle name="Normal 3 3 8 2 3 2" xfId="15611"/>
    <cellStyle name="Normal 3 3 8 2 3 3" xfId="15612"/>
    <cellStyle name="Normal 3 3 8 2 3 4" xfId="15613"/>
    <cellStyle name="Normal 3 3 8 2 4" xfId="15614"/>
    <cellStyle name="Normal 3 3 8 2 5" xfId="15615"/>
    <cellStyle name="Normal 3 3 8 2 6" xfId="15616"/>
    <cellStyle name="Normal 3 3 8 3" xfId="15617"/>
    <cellStyle name="Normal 3 3 8 3 2" xfId="15618"/>
    <cellStyle name="Normal 3 3 8 3 2 2" xfId="15619"/>
    <cellStyle name="Normal 3 3 8 3 2 2 2" xfId="15620"/>
    <cellStyle name="Normal 3 3 8 3 2 2 3" xfId="15621"/>
    <cellStyle name="Normal 3 3 8 3 2 2 4" xfId="15622"/>
    <cellStyle name="Normal 3 3 8 3 2 3" xfId="15623"/>
    <cellStyle name="Normal 3 3 8 3 2 4" xfId="15624"/>
    <cellStyle name="Normal 3 3 8 3 2 5" xfId="15625"/>
    <cellStyle name="Normal 3 3 8 3 3" xfId="15626"/>
    <cellStyle name="Normal 3 3 8 3 3 2" xfId="15627"/>
    <cellStyle name="Normal 3 3 8 3 3 3" xfId="15628"/>
    <cellStyle name="Normal 3 3 8 3 3 4" xfId="15629"/>
    <cellStyle name="Normal 3 3 8 3 4" xfId="15630"/>
    <cellStyle name="Normal 3 3 8 3 5" xfId="15631"/>
    <cellStyle name="Normal 3 3 8 3 6" xfId="15632"/>
    <cellStyle name="Normal 3 3 8 4" xfId="15633"/>
    <cellStyle name="Normal 3 3 8 5" xfId="15634"/>
    <cellStyle name="Normal 3 3 8 5 2" xfId="15635"/>
    <cellStyle name="Normal 3 3 8 5 2 2" xfId="15636"/>
    <cellStyle name="Normal 3 3 8 5 2 3" xfId="15637"/>
    <cellStyle name="Normal 3 3 8 5 2 4" xfId="15638"/>
    <cellStyle name="Normal 3 3 8 5 3" xfId="15639"/>
    <cellStyle name="Normal 3 3 8 5 4" xfId="15640"/>
    <cellStyle name="Normal 3 3 8 5 5" xfId="15641"/>
    <cellStyle name="Normal 3 3 8 6" xfId="15642"/>
    <cellStyle name="Normal 3 3 8 6 2" xfId="15643"/>
    <cellStyle name="Normal 3 3 8 6 3" xfId="15644"/>
    <cellStyle name="Normal 3 3 8 6 4" xfId="15645"/>
    <cellStyle name="Normal 3 3 8 7" xfId="15646"/>
    <cellStyle name="Normal 3 3 8 8" xfId="15647"/>
    <cellStyle name="Normal 3 3 8 9" xfId="15648"/>
    <cellStyle name="Normal 3 3 9" xfId="15649"/>
    <cellStyle name="Normal 3 3 9 2" xfId="15650"/>
    <cellStyle name="Normal 3 3 9 3" xfId="15651"/>
    <cellStyle name="Normal 3 3 9 3 2" xfId="15652"/>
    <cellStyle name="Normal 3 3 9 3 2 2" xfId="15653"/>
    <cellStyle name="Normal 3 3 9 3 2 3" xfId="15654"/>
    <cellStyle name="Normal 3 3 9 3 2 4" xfId="15655"/>
    <cellStyle name="Normal 3 3 9 3 3" xfId="15656"/>
    <cellStyle name="Normal 3 3 9 3 4" xfId="15657"/>
    <cellStyle name="Normal 3 3 9 3 5" xfId="15658"/>
    <cellStyle name="Normal 3 3 9 4" xfId="15659"/>
    <cellStyle name="Normal 3 3 9 5" xfId="15660"/>
    <cellStyle name="Normal 3 3 9 5 2" xfId="15661"/>
    <cellStyle name="Normal 3 3 9 5 3" xfId="15662"/>
    <cellStyle name="Normal 3 3 9 5 4" xfId="15663"/>
    <cellStyle name="Normal 3 3 9 6" xfId="15664"/>
    <cellStyle name="Normal 3 3 9 7" xfId="15665"/>
    <cellStyle name="Normal 3 3 9 8" xfId="15666"/>
    <cellStyle name="Normal 3 30" xfId="15667"/>
    <cellStyle name="Normal 3 30 2" xfId="15668"/>
    <cellStyle name="Normal 3 30 2 2" xfId="15669"/>
    <cellStyle name="Normal 3 30 2 2 2" xfId="15670"/>
    <cellStyle name="Normal 3 30 2 2 3" xfId="15671"/>
    <cellStyle name="Normal 3 30 2 2 4" xfId="15672"/>
    <cellStyle name="Normal 3 30 2 3" xfId="15673"/>
    <cellStyle name="Normal 3 30 2 4" xfId="15674"/>
    <cellStyle name="Normal 3 30 2 5" xfId="15675"/>
    <cellStyle name="Normal 3 30 3" xfId="15676"/>
    <cellStyle name="Normal 3 30 3 2" xfId="15677"/>
    <cellStyle name="Normal 3 30 3 3" xfId="15678"/>
    <cellStyle name="Normal 3 30 3 4" xfId="15679"/>
    <cellStyle name="Normal 3 30 4" xfId="15680"/>
    <cellStyle name="Normal 3 30 5" xfId="15681"/>
    <cellStyle name="Normal 3 30 6" xfId="15682"/>
    <cellStyle name="Normal 3 31" xfId="15683"/>
    <cellStyle name="Normal 3 31 2" xfId="15684"/>
    <cellStyle name="Normal 3 31 2 2" xfId="15685"/>
    <cellStyle name="Normal 3 31 2 2 2" xfId="15686"/>
    <cellStyle name="Normal 3 31 2 2 3" xfId="15687"/>
    <cellStyle name="Normal 3 31 2 2 4" xfId="15688"/>
    <cellStyle name="Normal 3 31 2 3" xfId="15689"/>
    <cellStyle name="Normal 3 31 2 4" xfId="15690"/>
    <cellStyle name="Normal 3 31 2 5" xfId="15691"/>
    <cellStyle name="Normal 3 31 3" xfId="15692"/>
    <cellStyle name="Normal 3 31 3 2" xfId="15693"/>
    <cellStyle name="Normal 3 31 3 3" xfId="15694"/>
    <cellStyle name="Normal 3 31 3 4" xfId="15695"/>
    <cellStyle name="Normal 3 31 4" xfId="15696"/>
    <cellStyle name="Normal 3 31 5" xfId="15697"/>
    <cellStyle name="Normal 3 31 6" xfId="15698"/>
    <cellStyle name="Normal 3 32" xfId="15699"/>
    <cellStyle name="Normal 3 32 2" xfId="15700"/>
    <cellStyle name="Normal 3 33" xfId="15701"/>
    <cellStyle name="Normal 3 33 2" xfId="15702"/>
    <cellStyle name="Normal 3 34" xfId="15703"/>
    <cellStyle name="Normal 3 34 2" xfId="15704"/>
    <cellStyle name="Normal 3 34 2 2" xfId="15705"/>
    <cellStyle name="Normal 3 34 2 3" xfId="15706"/>
    <cellStyle name="Normal 3 34 2 4" xfId="15707"/>
    <cellStyle name="Normal 3 34 3" xfId="15708"/>
    <cellStyle name="Normal 3 34 4" xfId="15709"/>
    <cellStyle name="Normal 3 34 5" xfId="15710"/>
    <cellStyle name="Normal 3 35" xfId="15711"/>
    <cellStyle name="Normal 3 35 2" xfId="15712"/>
    <cellStyle name="Normal 3 36" xfId="15713"/>
    <cellStyle name="Normal 3 36 2" xfId="15714"/>
    <cellStyle name="Normal 3 37" xfId="15715"/>
    <cellStyle name="Normal 3 37 2" xfId="15716"/>
    <cellStyle name="Normal 3 38" xfId="15717"/>
    <cellStyle name="Normal 3 38 2" xfId="15718"/>
    <cellStyle name="Normal 3 39" xfId="15719"/>
    <cellStyle name="Normal 3 39 2" xfId="15720"/>
    <cellStyle name="Normal 3 4" xfId="15721"/>
    <cellStyle name="Normal 3 4 10" xfId="15722"/>
    <cellStyle name="Normal 3 4 10 2" xfId="15723"/>
    <cellStyle name="Normal 3 4 11" xfId="15724"/>
    <cellStyle name="Normal 3 4 12" xfId="15725"/>
    <cellStyle name="Normal 3 4 12 2" xfId="15726"/>
    <cellStyle name="Normal 3 4 13" xfId="15727"/>
    <cellStyle name="Normal 3 4 13 2" xfId="15728"/>
    <cellStyle name="Normal 3 4 13 2 2" xfId="15729"/>
    <cellStyle name="Normal 3 4 13 2 3" xfId="15730"/>
    <cellStyle name="Normal 3 4 13 2 4" xfId="15731"/>
    <cellStyle name="Normal 3 4 14" xfId="15732"/>
    <cellStyle name="Normal 3 4 14 2" xfId="15733"/>
    <cellStyle name="Normal 3 4 14 2 2" xfId="15734"/>
    <cellStyle name="Normal 3 4 14 2 3" xfId="15735"/>
    <cellStyle name="Normal 3 4 14 2 4" xfId="15736"/>
    <cellStyle name="Normal 3 4 14 3" xfId="15737"/>
    <cellStyle name="Normal 3 4 14 4" xfId="15738"/>
    <cellStyle name="Normal 3 4 14 5" xfId="15739"/>
    <cellStyle name="Normal 3 4 15" xfId="15740"/>
    <cellStyle name="Normal 3 4 16" xfId="15741"/>
    <cellStyle name="Normal 3 4 17" xfId="15742"/>
    <cellStyle name="Normal 3 4 2" xfId="15743"/>
    <cellStyle name="Normal 3 4 2 10" xfId="15744"/>
    <cellStyle name="Normal 3 4 2 11" xfId="15745"/>
    <cellStyle name="Normal 3 4 2 2" xfId="15746"/>
    <cellStyle name="Normal 3 4 2 2 2" xfId="15747"/>
    <cellStyle name="Normal 3 4 2 2 2 2" xfId="15748"/>
    <cellStyle name="Normal 3 4 2 2 2 2 2" xfId="15749"/>
    <cellStyle name="Normal 3 4 2 2 2 2 2 2" xfId="15750"/>
    <cellStyle name="Normal 3 4 2 2 2 2 2 2 2" xfId="15751"/>
    <cellStyle name="Normal 3 4 2 2 2 2 2 2 3" xfId="15752"/>
    <cellStyle name="Normal 3 4 2 2 2 2 2 2 4" xfId="15753"/>
    <cellStyle name="Normal 3 4 2 2 2 2 2 3" xfId="15754"/>
    <cellStyle name="Normal 3 4 2 2 2 2 2 4" xfId="15755"/>
    <cellStyle name="Normal 3 4 2 2 2 2 2 5" xfId="15756"/>
    <cellStyle name="Normal 3 4 2 2 2 2 3" xfId="15757"/>
    <cellStyle name="Normal 3 4 2 2 2 2 3 2" xfId="15758"/>
    <cellStyle name="Normal 3 4 2 2 2 2 3 3" xfId="15759"/>
    <cellStyle name="Normal 3 4 2 2 2 2 3 4" xfId="15760"/>
    <cellStyle name="Normal 3 4 2 2 2 2 4" xfId="15761"/>
    <cellStyle name="Normal 3 4 2 2 2 2 5" xfId="15762"/>
    <cellStyle name="Normal 3 4 2 2 2 2 6" xfId="15763"/>
    <cellStyle name="Normal 3 4 2 2 2 3" xfId="15764"/>
    <cellStyle name="Normal 3 4 2 2 2 3 2" xfId="15765"/>
    <cellStyle name="Normal 3 4 2 2 2 3 2 2" xfId="15766"/>
    <cellStyle name="Normal 3 4 2 2 2 3 2 2 2" xfId="15767"/>
    <cellStyle name="Normal 3 4 2 2 2 3 2 2 3" xfId="15768"/>
    <cellStyle name="Normal 3 4 2 2 2 3 2 2 4" xfId="15769"/>
    <cellStyle name="Normal 3 4 2 2 2 3 2 3" xfId="15770"/>
    <cellStyle name="Normal 3 4 2 2 2 3 2 4" xfId="15771"/>
    <cellStyle name="Normal 3 4 2 2 2 3 2 5" xfId="15772"/>
    <cellStyle name="Normal 3 4 2 2 2 3 3" xfId="15773"/>
    <cellStyle name="Normal 3 4 2 2 2 3 3 2" xfId="15774"/>
    <cellStyle name="Normal 3 4 2 2 2 3 3 3" xfId="15775"/>
    <cellStyle name="Normal 3 4 2 2 2 3 3 4" xfId="15776"/>
    <cellStyle name="Normal 3 4 2 2 2 3 4" xfId="15777"/>
    <cellStyle name="Normal 3 4 2 2 2 3 5" xfId="15778"/>
    <cellStyle name="Normal 3 4 2 2 2 3 6" xfId="15779"/>
    <cellStyle name="Normal 3 4 2 2 2 4" xfId="15780"/>
    <cellStyle name="Normal 3 4 2 2 2 4 2" xfId="15781"/>
    <cellStyle name="Normal 3 4 2 2 2 4 2 2" xfId="15782"/>
    <cellStyle name="Normal 3 4 2 2 2 4 2 3" xfId="15783"/>
    <cellStyle name="Normal 3 4 2 2 2 4 2 4" xfId="15784"/>
    <cellStyle name="Normal 3 4 2 2 2 4 3" xfId="15785"/>
    <cellStyle name="Normal 3 4 2 2 2 4 4" xfId="15786"/>
    <cellStyle name="Normal 3 4 2 2 2 4 5" xfId="15787"/>
    <cellStyle name="Normal 3 4 2 2 2 5" xfId="15788"/>
    <cellStyle name="Normal 3 4 2 2 2 5 2" xfId="15789"/>
    <cellStyle name="Normal 3 4 2 2 2 5 3" xfId="15790"/>
    <cellStyle name="Normal 3 4 2 2 2 5 4" xfId="15791"/>
    <cellStyle name="Normal 3 4 2 2 2 6" xfId="15792"/>
    <cellStyle name="Normal 3 4 2 2 2 7" xfId="15793"/>
    <cellStyle name="Normal 3 4 2 2 2 8" xfId="15794"/>
    <cellStyle name="Normal 3 4 2 2 3" xfId="15795"/>
    <cellStyle name="Normal 3 4 2 2 3 2" xfId="15796"/>
    <cellStyle name="Normal 3 4 2 2 3 2 2" xfId="15797"/>
    <cellStyle name="Normal 3 4 2 2 3 2 2 2" xfId="15798"/>
    <cellStyle name="Normal 3 4 2 2 3 2 2 3" xfId="15799"/>
    <cellStyle name="Normal 3 4 2 2 3 2 2 4" xfId="15800"/>
    <cellStyle name="Normal 3 4 2 2 3 2 3" xfId="15801"/>
    <cellStyle name="Normal 3 4 2 2 3 2 3 2" xfId="15802"/>
    <cellStyle name="Normal 3 4 2 2 3 2 3 3" xfId="15803"/>
    <cellStyle name="Normal 3 4 2 2 3 2 3 4" xfId="15804"/>
    <cellStyle name="Normal 3 4 2 2 3 2 4" xfId="15805"/>
    <cellStyle name="Normal 3 4 2 2 3 2 5" xfId="15806"/>
    <cellStyle name="Normal 3 4 2 2 3 2 6" xfId="15807"/>
    <cellStyle name="Normal 3 4 2 2 3 3" xfId="15808"/>
    <cellStyle name="Normal 3 4 2 2 3 3 2" xfId="15809"/>
    <cellStyle name="Normal 3 4 2 2 3 3 3" xfId="15810"/>
    <cellStyle name="Normal 3 4 2 2 3 3 4" xfId="15811"/>
    <cellStyle name="Normal 3 4 2 2 3 4" xfId="15812"/>
    <cellStyle name="Normal 3 4 2 2 3 4 2" xfId="15813"/>
    <cellStyle name="Normal 3 4 2 2 3 4 3" xfId="15814"/>
    <cellStyle name="Normal 3 4 2 2 3 4 4" xfId="15815"/>
    <cellStyle name="Normal 3 4 2 2 3 5" xfId="15816"/>
    <cellStyle name="Normal 3 4 2 2 3 6" xfId="15817"/>
    <cellStyle name="Normal 3 4 2 2 3 7" xfId="15818"/>
    <cellStyle name="Normal 3 4 2 2 4" xfId="15819"/>
    <cellStyle name="Normal 3 4 2 2 4 2" xfId="15820"/>
    <cellStyle name="Normal 3 4 2 2 4 2 2" xfId="15821"/>
    <cellStyle name="Normal 3 4 2 2 4 2 2 2" xfId="15822"/>
    <cellStyle name="Normal 3 4 2 2 4 2 2 3" xfId="15823"/>
    <cellStyle name="Normal 3 4 2 2 4 2 2 4" xfId="15824"/>
    <cellStyle name="Normal 3 4 2 2 4 2 3" xfId="15825"/>
    <cellStyle name="Normal 3 4 2 2 4 2 4" xfId="15826"/>
    <cellStyle name="Normal 3 4 2 2 4 2 5" xfId="15827"/>
    <cellStyle name="Normal 3 4 2 2 4 3" xfId="15828"/>
    <cellStyle name="Normal 3 4 2 2 4 3 2" xfId="15829"/>
    <cellStyle name="Normal 3 4 2 2 4 3 3" xfId="15830"/>
    <cellStyle name="Normal 3 4 2 2 4 3 4" xfId="15831"/>
    <cellStyle name="Normal 3 4 2 2 4 4" xfId="15832"/>
    <cellStyle name="Normal 3 4 2 2 4 5" xfId="15833"/>
    <cellStyle name="Normal 3 4 2 2 4 6" xfId="15834"/>
    <cellStyle name="Normal 3 4 2 2 5" xfId="15835"/>
    <cellStyle name="Normal 3 4 2 2 5 2" xfId="15836"/>
    <cellStyle name="Normal 3 4 2 2 5 2 2" xfId="15837"/>
    <cellStyle name="Normal 3 4 2 2 5 2 3" xfId="15838"/>
    <cellStyle name="Normal 3 4 2 2 5 2 4" xfId="15839"/>
    <cellStyle name="Normal 3 4 2 2 5 3" xfId="15840"/>
    <cellStyle name="Normal 3 4 2 2 5 4" xfId="15841"/>
    <cellStyle name="Normal 3 4 2 2 5 5" xfId="15842"/>
    <cellStyle name="Normal 3 4 2 2 6" xfId="15843"/>
    <cellStyle name="Normal 3 4 2 2 6 2" xfId="15844"/>
    <cellStyle name="Normal 3 4 2 2 6 3" xfId="15845"/>
    <cellStyle name="Normal 3 4 2 2 6 4" xfId="15846"/>
    <cellStyle name="Normal 3 4 2 2 7" xfId="15847"/>
    <cellStyle name="Normal 3 4 2 2 8" xfId="15848"/>
    <cellStyle name="Normal 3 4 2 2 9" xfId="15849"/>
    <cellStyle name="Normal 3 4 2 3" xfId="15850"/>
    <cellStyle name="Normal 3 4 2 3 2" xfId="15851"/>
    <cellStyle name="Normal 3 4 2 3 2 2" xfId="15852"/>
    <cellStyle name="Normal 3 4 2 3 2 2 2" xfId="15853"/>
    <cellStyle name="Normal 3 4 2 3 2 2 2 2" xfId="15854"/>
    <cellStyle name="Normal 3 4 2 3 2 2 2 3" xfId="15855"/>
    <cellStyle name="Normal 3 4 2 3 2 2 2 4" xfId="15856"/>
    <cellStyle name="Normal 3 4 2 3 2 2 3" xfId="15857"/>
    <cellStyle name="Normal 3 4 2 3 2 2 3 2" xfId="15858"/>
    <cellStyle name="Normal 3 4 2 3 2 2 3 3" xfId="15859"/>
    <cellStyle name="Normal 3 4 2 3 2 2 3 4" xfId="15860"/>
    <cellStyle name="Normal 3 4 2 3 2 2 4" xfId="15861"/>
    <cellStyle name="Normal 3 4 2 3 2 2 5" xfId="15862"/>
    <cellStyle name="Normal 3 4 2 3 2 2 6" xfId="15863"/>
    <cellStyle name="Normal 3 4 2 3 2 3" xfId="15864"/>
    <cellStyle name="Normal 3 4 2 3 2 3 2" xfId="15865"/>
    <cellStyle name="Normal 3 4 2 3 2 3 3" xfId="15866"/>
    <cellStyle name="Normal 3 4 2 3 2 3 4" xfId="15867"/>
    <cellStyle name="Normal 3 4 2 3 2 4" xfId="15868"/>
    <cellStyle name="Normal 3 4 2 3 2 4 2" xfId="15869"/>
    <cellStyle name="Normal 3 4 2 3 2 4 3" xfId="15870"/>
    <cellStyle name="Normal 3 4 2 3 2 4 4" xfId="15871"/>
    <cellStyle name="Normal 3 4 2 3 2 5" xfId="15872"/>
    <cellStyle name="Normal 3 4 2 3 2 6" xfId="15873"/>
    <cellStyle name="Normal 3 4 2 3 2 7" xfId="15874"/>
    <cellStyle name="Normal 3 4 2 3 3" xfId="15875"/>
    <cellStyle name="Normal 3 4 2 3 3 2" xfId="15876"/>
    <cellStyle name="Normal 3 4 2 3 3 2 2" xfId="15877"/>
    <cellStyle name="Normal 3 4 2 3 3 2 2 2" xfId="15878"/>
    <cellStyle name="Normal 3 4 2 3 3 2 2 3" xfId="15879"/>
    <cellStyle name="Normal 3 4 2 3 3 2 2 4" xfId="15880"/>
    <cellStyle name="Normal 3 4 2 3 3 2 3" xfId="15881"/>
    <cellStyle name="Normal 3 4 2 3 3 2 3 2" xfId="15882"/>
    <cellStyle name="Normal 3 4 2 3 3 2 3 3" xfId="15883"/>
    <cellStyle name="Normal 3 4 2 3 3 2 3 4" xfId="15884"/>
    <cellStyle name="Normal 3 4 2 3 3 2 4" xfId="15885"/>
    <cellStyle name="Normal 3 4 2 3 3 2 5" xfId="15886"/>
    <cellStyle name="Normal 3 4 2 3 3 2 6" xfId="15887"/>
    <cellStyle name="Normal 3 4 2 3 3 3" xfId="15888"/>
    <cellStyle name="Normal 3 4 2 3 3 3 2" xfId="15889"/>
    <cellStyle name="Normal 3 4 2 3 3 3 3" xfId="15890"/>
    <cellStyle name="Normal 3 4 2 3 3 3 4" xfId="15891"/>
    <cellStyle name="Normal 3 4 2 3 3 4" xfId="15892"/>
    <cellStyle name="Normal 3 4 2 3 3 4 2" xfId="15893"/>
    <cellStyle name="Normal 3 4 2 3 3 4 3" xfId="15894"/>
    <cellStyle name="Normal 3 4 2 3 3 4 4" xfId="15895"/>
    <cellStyle name="Normal 3 4 2 3 3 5" xfId="15896"/>
    <cellStyle name="Normal 3 4 2 3 3 6" xfId="15897"/>
    <cellStyle name="Normal 3 4 2 3 3 7" xfId="15898"/>
    <cellStyle name="Normal 3 4 2 3 4" xfId="15899"/>
    <cellStyle name="Normal 3 4 2 3 4 2" xfId="15900"/>
    <cellStyle name="Normal 3 4 2 3 4 2 2" xfId="15901"/>
    <cellStyle name="Normal 3 4 2 3 4 2 3" xfId="15902"/>
    <cellStyle name="Normal 3 4 2 3 4 2 4" xfId="15903"/>
    <cellStyle name="Normal 3 4 2 3 4 3" xfId="15904"/>
    <cellStyle name="Normal 3 4 2 3 4 3 2" xfId="15905"/>
    <cellStyle name="Normal 3 4 2 3 4 3 3" xfId="15906"/>
    <cellStyle name="Normal 3 4 2 3 4 3 4" xfId="15907"/>
    <cellStyle name="Normal 3 4 2 3 4 4" xfId="15908"/>
    <cellStyle name="Normal 3 4 2 3 4 5" xfId="15909"/>
    <cellStyle name="Normal 3 4 2 3 4 6" xfId="15910"/>
    <cellStyle name="Normal 3 4 2 3 5" xfId="15911"/>
    <cellStyle name="Normal 3 4 2 3 5 2" xfId="15912"/>
    <cellStyle name="Normal 3 4 2 3 5 3" xfId="15913"/>
    <cellStyle name="Normal 3 4 2 3 5 4" xfId="15914"/>
    <cellStyle name="Normal 3 4 2 3 6" xfId="15915"/>
    <cellStyle name="Normal 3 4 2 3 6 2" xfId="15916"/>
    <cellStyle name="Normal 3 4 2 3 6 3" xfId="15917"/>
    <cellStyle name="Normal 3 4 2 3 6 4" xfId="15918"/>
    <cellStyle name="Normal 3 4 2 3 7" xfId="15919"/>
    <cellStyle name="Normal 3 4 2 3 8" xfId="15920"/>
    <cellStyle name="Normal 3 4 2 3 9" xfId="15921"/>
    <cellStyle name="Normal 3 4 2 4" xfId="15922"/>
    <cellStyle name="Normal 3 4 2 4 2" xfId="15923"/>
    <cellStyle name="Normal 3 4 2 4 2 2" xfId="15924"/>
    <cellStyle name="Normal 3 4 2 4 2 2 2" xfId="15925"/>
    <cellStyle name="Normal 3 4 2 4 2 2 3" xfId="15926"/>
    <cellStyle name="Normal 3 4 2 4 2 2 4" xfId="15927"/>
    <cellStyle name="Normal 3 4 2 4 2 3" xfId="15928"/>
    <cellStyle name="Normal 3 4 2 4 2 3 2" xfId="15929"/>
    <cellStyle name="Normal 3 4 2 4 2 3 3" xfId="15930"/>
    <cellStyle name="Normal 3 4 2 4 2 3 4" xfId="15931"/>
    <cellStyle name="Normal 3 4 2 4 2 4" xfId="15932"/>
    <cellStyle name="Normal 3 4 2 4 2 5" xfId="15933"/>
    <cellStyle name="Normal 3 4 2 4 2 6" xfId="15934"/>
    <cellStyle name="Normal 3 4 2 4 3" xfId="15935"/>
    <cellStyle name="Normal 3 4 2 4 3 2" xfId="15936"/>
    <cellStyle name="Normal 3 4 2 4 3 3" xfId="15937"/>
    <cellStyle name="Normal 3 4 2 4 3 4" xfId="15938"/>
    <cellStyle name="Normal 3 4 2 4 4" xfId="15939"/>
    <cellStyle name="Normal 3 4 2 4 4 2" xfId="15940"/>
    <cellStyle name="Normal 3 4 2 4 4 3" xfId="15941"/>
    <cellStyle name="Normal 3 4 2 4 4 4" xfId="15942"/>
    <cellStyle name="Normal 3 4 2 4 5" xfId="15943"/>
    <cellStyle name="Normal 3 4 2 4 6" xfId="15944"/>
    <cellStyle name="Normal 3 4 2 4 7" xfId="15945"/>
    <cellStyle name="Normal 3 4 2 5" xfId="15946"/>
    <cellStyle name="Normal 3 4 2 5 2" xfId="15947"/>
    <cellStyle name="Normal 3 4 2 5 2 2" xfId="15948"/>
    <cellStyle name="Normal 3 4 2 5 2 2 2" xfId="15949"/>
    <cellStyle name="Normal 3 4 2 5 2 2 3" xfId="15950"/>
    <cellStyle name="Normal 3 4 2 5 2 2 4" xfId="15951"/>
    <cellStyle name="Normal 3 4 2 5 2 3" xfId="15952"/>
    <cellStyle name="Normal 3 4 2 5 2 3 2" xfId="15953"/>
    <cellStyle name="Normal 3 4 2 5 2 3 3" xfId="15954"/>
    <cellStyle name="Normal 3 4 2 5 2 3 4" xfId="15955"/>
    <cellStyle name="Normal 3 4 2 5 2 4" xfId="15956"/>
    <cellStyle name="Normal 3 4 2 5 2 5" xfId="15957"/>
    <cellStyle name="Normal 3 4 2 5 2 6" xfId="15958"/>
    <cellStyle name="Normal 3 4 2 5 3" xfId="15959"/>
    <cellStyle name="Normal 3 4 2 5 3 2" xfId="15960"/>
    <cellStyle name="Normal 3 4 2 5 3 3" xfId="15961"/>
    <cellStyle name="Normal 3 4 2 5 3 4" xfId="15962"/>
    <cellStyle name="Normal 3 4 2 5 4" xfId="15963"/>
    <cellStyle name="Normal 3 4 2 5 4 2" xfId="15964"/>
    <cellStyle name="Normal 3 4 2 5 4 3" xfId="15965"/>
    <cellStyle name="Normal 3 4 2 5 4 4" xfId="15966"/>
    <cellStyle name="Normal 3 4 2 5 5" xfId="15967"/>
    <cellStyle name="Normal 3 4 2 5 6" xfId="15968"/>
    <cellStyle name="Normal 3 4 2 5 7" xfId="15969"/>
    <cellStyle name="Normal 3 4 2 6" xfId="15970"/>
    <cellStyle name="Normal 3 4 2 6 2" xfId="15971"/>
    <cellStyle name="Normal 3 4 2 6 2 2" xfId="15972"/>
    <cellStyle name="Normal 3 4 2 6 2 3" xfId="15973"/>
    <cellStyle name="Normal 3 4 2 6 2 4" xfId="15974"/>
    <cellStyle name="Normal 3 4 2 6 3" xfId="15975"/>
    <cellStyle name="Normal 3 4 2 6 3 2" xfId="15976"/>
    <cellStyle name="Normal 3 4 2 6 3 3" xfId="15977"/>
    <cellStyle name="Normal 3 4 2 6 3 4" xfId="15978"/>
    <cellStyle name="Normal 3 4 2 7" xfId="15979"/>
    <cellStyle name="Normal 3 4 2 7 2" xfId="15980"/>
    <cellStyle name="Normal 3 4 2 7 2 2" xfId="15981"/>
    <cellStyle name="Normal 3 4 2 7 2 3" xfId="15982"/>
    <cellStyle name="Normal 3 4 2 7 2 4" xfId="15983"/>
    <cellStyle name="Normal 3 4 2 7 3" xfId="15984"/>
    <cellStyle name="Normal 3 4 2 7 4" xfId="15985"/>
    <cellStyle name="Normal 3 4 2 7 5" xfId="15986"/>
    <cellStyle name="Normal 3 4 2 8" xfId="15987"/>
    <cellStyle name="Normal 3 4 2 8 2" xfId="15988"/>
    <cellStyle name="Normal 3 4 2 8 3" xfId="15989"/>
    <cellStyle name="Normal 3 4 2 8 4" xfId="15990"/>
    <cellStyle name="Normal 3 4 2 9" xfId="15991"/>
    <cellStyle name="Normal 3 4 3" xfId="15992"/>
    <cellStyle name="Normal 3 4 3 10" xfId="15993"/>
    <cellStyle name="Normal 3 4 3 11" xfId="15994"/>
    <cellStyle name="Normal 3 4 3 2" xfId="15995"/>
    <cellStyle name="Normal 3 4 3 2 2" xfId="15996"/>
    <cellStyle name="Normal 3 4 3 2 2 2" xfId="15997"/>
    <cellStyle name="Normal 3 4 3 2 2 2 2" xfId="15998"/>
    <cellStyle name="Normal 3 4 3 2 2 2 2 2" xfId="15999"/>
    <cellStyle name="Normal 3 4 3 2 2 2 2 3" xfId="16000"/>
    <cellStyle name="Normal 3 4 3 2 2 2 2 4" xfId="16001"/>
    <cellStyle name="Normal 3 4 3 2 2 2 3" xfId="16002"/>
    <cellStyle name="Normal 3 4 3 2 2 2 3 2" xfId="16003"/>
    <cellStyle name="Normal 3 4 3 2 2 2 3 3" xfId="16004"/>
    <cellStyle name="Normal 3 4 3 2 2 2 3 4" xfId="16005"/>
    <cellStyle name="Normal 3 4 3 2 2 2 4" xfId="16006"/>
    <cellStyle name="Normal 3 4 3 2 2 2 5" xfId="16007"/>
    <cellStyle name="Normal 3 4 3 2 2 2 6" xfId="16008"/>
    <cellStyle name="Normal 3 4 3 2 2 3" xfId="16009"/>
    <cellStyle name="Normal 3 4 3 2 2 3 2" xfId="16010"/>
    <cellStyle name="Normal 3 4 3 2 2 3 3" xfId="16011"/>
    <cellStyle name="Normal 3 4 3 2 2 3 4" xfId="16012"/>
    <cellStyle name="Normal 3 4 3 2 2 4" xfId="16013"/>
    <cellStyle name="Normal 3 4 3 2 2 4 2" xfId="16014"/>
    <cellStyle name="Normal 3 4 3 2 2 4 3" xfId="16015"/>
    <cellStyle name="Normal 3 4 3 2 2 4 4" xfId="16016"/>
    <cellStyle name="Normal 3 4 3 2 2 5" xfId="16017"/>
    <cellStyle name="Normal 3 4 3 2 2 6" xfId="16018"/>
    <cellStyle name="Normal 3 4 3 2 2 7" xfId="16019"/>
    <cellStyle name="Normal 3 4 3 2 3" xfId="16020"/>
    <cellStyle name="Normal 3 4 3 2 3 2" xfId="16021"/>
    <cellStyle name="Normal 3 4 3 2 3 2 2" xfId="16022"/>
    <cellStyle name="Normal 3 4 3 2 3 2 2 2" xfId="16023"/>
    <cellStyle name="Normal 3 4 3 2 3 2 2 3" xfId="16024"/>
    <cellStyle name="Normal 3 4 3 2 3 2 2 4" xfId="16025"/>
    <cellStyle name="Normal 3 4 3 2 3 2 3" xfId="16026"/>
    <cellStyle name="Normal 3 4 3 2 3 2 3 2" xfId="16027"/>
    <cellStyle name="Normal 3 4 3 2 3 2 3 3" xfId="16028"/>
    <cellStyle name="Normal 3 4 3 2 3 2 3 4" xfId="16029"/>
    <cellStyle name="Normal 3 4 3 2 3 2 4" xfId="16030"/>
    <cellStyle name="Normal 3 4 3 2 3 2 5" xfId="16031"/>
    <cellStyle name="Normal 3 4 3 2 3 2 6" xfId="16032"/>
    <cellStyle name="Normal 3 4 3 2 3 3" xfId="16033"/>
    <cellStyle name="Normal 3 4 3 2 3 3 2" xfId="16034"/>
    <cellStyle name="Normal 3 4 3 2 3 3 3" xfId="16035"/>
    <cellStyle name="Normal 3 4 3 2 3 3 4" xfId="16036"/>
    <cellStyle name="Normal 3 4 3 2 3 4" xfId="16037"/>
    <cellStyle name="Normal 3 4 3 2 3 4 2" xfId="16038"/>
    <cellStyle name="Normal 3 4 3 2 3 4 3" xfId="16039"/>
    <cellStyle name="Normal 3 4 3 2 3 4 4" xfId="16040"/>
    <cellStyle name="Normal 3 4 3 2 3 5" xfId="16041"/>
    <cellStyle name="Normal 3 4 3 2 3 6" xfId="16042"/>
    <cellStyle name="Normal 3 4 3 2 3 7" xfId="16043"/>
    <cellStyle name="Normal 3 4 3 2 4" xfId="16044"/>
    <cellStyle name="Normal 3 4 3 2 4 2" xfId="16045"/>
    <cellStyle name="Normal 3 4 3 2 4 2 2" xfId="16046"/>
    <cellStyle name="Normal 3 4 3 2 4 2 3" xfId="16047"/>
    <cellStyle name="Normal 3 4 3 2 4 2 4" xfId="16048"/>
    <cellStyle name="Normal 3 4 3 2 4 3" xfId="16049"/>
    <cellStyle name="Normal 3 4 3 2 4 3 2" xfId="16050"/>
    <cellStyle name="Normal 3 4 3 2 4 3 3" xfId="16051"/>
    <cellStyle name="Normal 3 4 3 2 4 3 4" xfId="16052"/>
    <cellStyle name="Normal 3 4 3 2 4 4" xfId="16053"/>
    <cellStyle name="Normal 3 4 3 2 4 5" xfId="16054"/>
    <cellStyle name="Normal 3 4 3 2 4 6" xfId="16055"/>
    <cellStyle name="Normal 3 4 3 2 5" xfId="16056"/>
    <cellStyle name="Normal 3 4 3 2 5 2" xfId="16057"/>
    <cellStyle name="Normal 3 4 3 2 5 3" xfId="16058"/>
    <cellStyle name="Normal 3 4 3 2 5 4" xfId="16059"/>
    <cellStyle name="Normal 3 4 3 2 6" xfId="16060"/>
    <cellStyle name="Normal 3 4 3 2 6 2" xfId="16061"/>
    <cellStyle name="Normal 3 4 3 2 6 3" xfId="16062"/>
    <cellStyle name="Normal 3 4 3 2 6 4" xfId="16063"/>
    <cellStyle name="Normal 3 4 3 2 7" xfId="16064"/>
    <cellStyle name="Normal 3 4 3 2 8" xfId="16065"/>
    <cellStyle name="Normal 3 4 3 2 9" xfId="16066"/>
    <cellStyle name="Normal 3 4 3 3" xfId="16067"/>
    <cellStyle name="Normal 3 4 3 3 2" xfId="16068"/>
    <cellStyle name="Normal 3 4 3 3 2 2" xfId="16069"/>
    <cellStyle name="Normal 3 4 3 3 2 2 2" xfId="16070"/>
    <cellStyle name="Normal 3 4 3 3 2 2 2 2" xfId="16071"/>
    <cellStyle name="Normal 3 4 3 3 2 2 2 3" xfId="16072"/>
    <cellStyle name="Normal 3 4 3 3 2 2 2 4" xfId="16073"/>
    <cellStyle name="Normal 3 4 3 3 2 2 3" xfId="16074"/>
    <cellStyle name="Normal 3 4 3 3 2 2 4" xfId="16075"/>
    <cellStyle name="Normal 3 4 3 3 2 2 5" xfId="16076"/>
    <cellStyle name="Normal 3 4 3 3 2 3" xfId="16077"/>
    <cellStyle name="Normal 3 4 3 3 2 3 2" xfId="16078"/>
    <cellStyle name="Normal 3 4 3 3 2 3 3" xfId="16079"/>
    <cellStyle name="Normal 3 4 3 3 2 3 4" xfId="16080"/>
    <cellStyle name="Normal 3 4 3 3 2 4" xfId="16081"/>
    <cellStyle name="Normal 3 4 3 3 2 4 2" xfId="16082"/>
    <cellStyle name="Normal 3 4 3 3 2 4 3" xfId="16083"/>
    <cellStyle name="Normal 3 4 3 3 2 4 4" xfId="16084"/>
    <cellStyle name="Normal 3 4 3 3 2 5" xfId="16085"/>
    <cellStyle name="Normal 3 4 3 3 2 6" xfId="16086"/>
    <cellStyle name="Normal 3 4 3 3 2 7" xfId="16087"/>
    <cellStyle name="Normal 3 4 3 3 3" xfId="16088"/>
    <cellStyle name="Normal 3 4 3 3 3 2" xfId="16089"/>
    <cellStyle name="Normal 3 4 3 3 3 2 2" xfId="16090"/>
    <cellStyle name="Normal 3 4 3 3 3 2 2 2" xfId="16091"/>
    <cellStyle name="Normal 3 4 3 3 3 2 2 3" xfId="16092"/>
    <cellStyle name="Normal 3 4 3 3 3 2 2 4" xfId="16093"/>
    <cellStyle name="Normal 3 4 3 3 3 2 3" xfId="16094"/>
    <cellStyle name="Normal 3 4 3 3 3 2 4" xfId="16095"/>
    <cellStyle name="Normal 3 4 3 3 3 2 5" xfId="16096"/>
    <cellStyle name="Normal 3 4 3 3 3 3" xfId="16097"/>
    <cellStyle name="Normal 3 4 3 3 3 3 2" xfId="16098"/>
    <cellStyle name="Normal 3 4 3 3 3 3 3" xfId="16099"/>
    <cellStyle name="Normal 3 4 3 3 3 3 4" xfId="16100"/>
    <cellStyle name="Normal 3 4 3 3 3 4" xfId="16101"/>
    <cellStyle name="Normal 3 4 3 3 3 5" xfId="16102"/>
    <cellStyle name="Normal 3 4 3 3 3 6" xfId="16103"/>
    <cellStyle name="Normal 3 4 3 3 4" xfId="16104"/>
    <cellStyle name="Normal 3 4 3 3 4 2" xfId="16105"/>
    <cellStyle name="Normal 3 4 3 3 4 2 2" xfId="16106"/>
    <cellStyle name="Normal 3 4 3 3 4 2 3" xfId="16107"/>
    <cellStyle name="Normal 3 4 3 3 4 2 4" xfId="16108"/>
    <cellStyle name="Normal 3 4 3 3 4 3" xfId="16109"/>
    <cellStyle name="Normal 3 4 3 3 4 4" xfId="16110"/>
    <cellStyle name="Normal 3 4 3 3 4 5" xfId="16111"/>
    <cellStyle name="Normal 3 4 3 3 5" xfId="16112"/>
    <cellStyle name="Normal 3 4 3 3 5 2" xfId="16113"/>
    <cellStyle name="Normal 3 4 3 3 5 3" xfId="16114"/>
    <cellStyle name="Normal 3 4 3 3 5 4" xfId="16115"/>
    <cellStyle name="Normal 3 4 3 3 6" xfId="16116"/>
    <cellStyle name="Normal 3 4 3 3 6 2" xfId="16117"/>
    <cellStyle name="Normal 3 4 3 3 6 3" xfId="16118"/>
    <cellStyle name="Normal 3 4 3 3 6 4" xfId="16119"/>
    <cellStyle name="Normal 3 4 3 3 7" xfId="16120"/>
    <cellStyle name="Normal 3 4 3 3 8" xfId="16121"/>
    <cellStyle name="Normal 3 4 3 3 9" xfId="16122"/>
    <cellStyle name="Normal 3 4 3 4" xfId="16123"/>
    <cellStyle name="Normal 3 4 3 4 2" xfId="16124"/>
    <cellStyle name="Normal 3 4 3 4 2 2" xfId="16125"/>
    <cellStyle name="Normal 3 4 3 4 2 2 2" xfId="16126"/>
    <cellStyle name="Normal 3 4 3 4 2 2 3" xfId="16127"/>
    <cellStyle name="Normal 3 4 3 4 2 2 4" xfId="16128"/>
    <cellStyle name="Normal 3 4 3 4 2 3" xfId="16129"/>
    <cellStyle name="Normal 3 4 3 4 2 3 2" xfId="16130"/>
    <cellStyle name="Normal 3 4 3 4 2 3 3" xfId="16131"/>
    <cellStyle name="Normal 3 4 3 4 2 3 4" xfId="16132"/>
    <cellStyle name="Normal 3 4 3 4 2 4" xfId="16133"/>
    <cellStyle name="Normal 3 4 3 4 2 5" xfId="16134"/>
    <cellStyle name="Normal 3 4 3 4 2 6" xfId="16135"/>
    <cellStyle name="Normal 3 4 3 4 3" xfId="16136"/>
    <cellStyle name="Normal 3 4 3 4 3 2" xfId="16137"/>
    <cellStyle name="Normal 3 4 3 4 3 3" xfId="16138"/>
    <cellStyle name="Normal 3 4 3 4 3 4" xfId="16139"/>
    <cellStyle name="Normal 3 4 3 4 4" xfId="16140"/>
    <cellStyle name="Normal 3 4 3 4 4 2" xfId="16141"/>
    <cellStyle name="Normal 3 4 3 4 4 3" xfId="16142"/>
    <cellStyle name="Normal 3 4 3 4 4 4" xfId="16143"/>
    <cellStyle name="Normal 3 4 3 4 5" xfId="16144"/>
    <cellStyle name="Normal 3 4 3 4 6" xfId="16145"/>
    <cellStyle name="Normal 3 4 3 4 7" xfId="16146"/>
    <cellStyle name="Normal 3 4 3 5" xfId="16147"/>
    <cellStyle name="Normal 3 4 3 5 2" xfId="16148"/>
    <cellStyle name="Normal 3 4 3 5 2 2" xfId="16149"/>
    <cellStyle name="Normal 3 4 3 5 2 2 2" xfId="16150"/>
    <cellStyle name="Normal 3 4 3 5 2 2 3" xfId="16151"/>
    <cellStyle name="Normal 3 4 3 5 2 2 4" xfId="16152"/>
    <cellStyle name="Normal 3 4 3 5 2 3" xfId="16153"/>
    <cellStyle name="Normal 3 4 3 5 2 4" xfId="16154"/>
    <cellStyle name="Normal 3 4 3 5 2 5" xfId="16155"/>
    <cellStyle name="Normal 3 4 3 5 3" xfId="16156"/>
    <cellStyle name="Normal 3 4 3 5 3 2" xfId="16157"/>
    <cellStyle name="Normal 3 4 3 5 3 3" xfId="16158"/>
    <cellStyle name="Normal 3 4 3 5 3 4" xfId="16159"/>
    <cellStyle name="Normal 3 4 3 5 4" xfId="16160"/>
    <cellStyle name="Normal 3 4 3 5 4 2" xfId="16161"/>
    <cellStyle name="Normal 3 4 3 5 4 3" xfId="16162"/>
    <cellStyle name="Normal 3 4 3 5 4 4" xfId="16163"/>
    <cellStyle name="Normal 3 4 3 6" xfId="16164"/>
    <cellStyle name="Normal 3 4 3 6 2" xfId="16165"/>
    <cellStyle name="Normal 3 4 3 6 2 2" xfId="16166"/>
    <cellStyle name="Normal 3 4 3 6 2 3" xfId="16167"/>
    <cellStyle name="Normal 3 4 3 6 2 4" xfId="16168"/>
    <cellStyle name="Normal 3 4 3 6 3" xfId="16169"/>
    <cellStyle name="Normal 3 4 3 6 3 2" xfId="16170"/>
    <cellStyle name="Normal 3 4 3 6 3 3" xfId="16171"/>
    <cellStyle name="Normal 3 4 3 6 3 4" xfId="16172"/>
    <cellStyle name="Normal 3 4 3 6 4" xfId="16173"/>
    <cellStyle name="Normal 3 4 3 6 5" xfId="16174"/>
    <cellStyle name="Normal 3 4 3 6 6" xfId="16175"/>
    <cellStyle name="Normal 3 4 3 7" xfId="16176"/>
    <cellStyle name="Normal 3 4 3 7 2" xfId="16177"/>
    <cellStyle name="Normal 3 4 3 7 3" xfId="16178"/>
    <cellStyle name="Normal 3 4 3 7 4" xfId="16179"/>
    <cellStyle name="Normal 3 4 3 8" xfId="16180"/>
    <cellStyle name="Normal 3 4 3 8 2" xfId="16181"/>
    <cellStyle name="Normal 3 4 3 8 3" xfId="16182"/>
    <cellStyle name="Normal 3 4 3 8 4" xfId="16183"/>
    <cellStyle name="Normal 3 4 3 9" xfId="16184"/>
    <cellStyle name="Normal 3 4 4" xfId="16185"/>
    <cellStyle name="Normal 3 4 4 2" xfId="16186"/>
    <cellStyle name="Normal 3 4 4 2 2" xfId="16187"/>
    <cellStyle name="Normal 3 4 4 2 2 2" xfId="16188"/>
    <cellStyle name="Normal 3 4 4 2 2 2 2" xfId="16189"/>
    <cellStyle name="Normal 3 4 4 2 2 2 3" xfId="16190"/>
    <cellStyle name="Normal 3 4 4 2 2 2 4" xfId="16191"/>
    <cellStyle name="Normal 3 4 4 2 2 3" xfId="16192"/>
    <cellStyle name="Normal 3 4 4 2 2 4" xfId="16193"/>
    <cellStyle name="Normal 3 4 4 2 2 5" xfId="16194"/>
    <cellStyle name="Normal 3 4 4 2 3" xfId="16195"/>
    <cellStyle name="Normal 3 4 4 2 3 2" xfId="16196"/>
    <cellStyle name="Normal 3 4 4 2 3 3" xfId="16197"/>
    <cellStyle name="Normal 3 4 4 2 3 4" xfId="16198"/>
    <cellStyle name="Normal 3 4 4 2 4" xfId="16199"/>
    <cellStyle name="Normal 3 4 4 2 4 2" xfId="16200"/>
    <cellStyle name="Normal 3 4 4 2 4 3" xfId="16201"/>
    <cellStyle name="Normal 3 4 4 2 4 4" xfId="16202"/>
    <cellStyle name="Normal 3 4 4 3" xfId="16203"/>
    <cellStyle name="Normal 3 4 4 3 2" xfId="16204"/>
    <cellStyle name="Normal 3 4 4 3 2 2" xfId="16205"/>
    <cellStyle name="Normal 3 4 4 3 2 2 2" xfId="16206"/>
    <cellStyle name="Normal 3 4 4 3 2 2 3" xfId="16207"/>
    <cellStyle name="Normal 3 4 4 3 2 2 4" xfId="16208"/>
    <cellStyle name="Normal 3 4 4 3 2 3" xfId="16209"/>
    <cellStyle name="Normal 3 4 4 3 2 4" xfId="16210"/>
    <cellStyle name="Normal 3 4 4 3 2 5" xfId="16211"/>
    <cellStyle name="Normal 3 4 4 3 3" xfId="16212"/>
    <cellStyle name="Normal 3 4 4 3 3 2" xfId="16213"/>
    <cellStyle name="Normal 3 4 4 3 3 3" xfId="16214"/>
    <cellStyle name="Normal 3 4 4 3 3 4" xfId="16215"/>
    <cellStyle name="Normal 3 4 4 3 4" xfId="16216"/>
    <cellStyle name="Normal 3 4 4 3 5" xfId="16217"/>
    <cellStyle name="Normal 3 4 4 3 6" xfId="16218"/>
    <cellStyle name="Normal 3 4 4 4" xfId="16219"/>
    <cellStyle name="Normal 3 4 4 4 2" xfId="16220"/>
    <cellStyle name="Normal 3 4 4 4 2 2" xfId="16221"/>
    <cellStyle name="Normal 3 4 4 4 2 3" xfId="16222"/>
    <cellStyle name="Normal 3 4 4 4 2 4" xfId="16223"/>
    <cellStyle name="Normal 3 4 4 4 3" xfId="16224"/>
    <cellStyle name="Normal 3 4 4 4 4" xfId="16225"/>
    <cellStyle name="Normal 3 4 4 4 5" xfId="16226"/>
    <cellStyle name="Normal 3 4 4 5" xfId="16227"/>
    <cellStyle name="Normal 3 4 4 5 2" xfId="16228"/>
    <cellStyle name="Normal 3 4 4 5 3" xfId="16229"/>
    <cellStyle name="Normal 3 4 4 5 4" xfId="16230"/>
    <cellStyle name="Normal 3 4 4 6" xfId="16231"/>
    <cellStyle name="Normal 3 4 4 6 2" xfId="16232"/>
    <cellStyle name="Normal 3 4 4 6 3" xfId="16233"/>
    <cellStyle name="Normal 3 4 4 6 4" xfId="16234"/>
    <cellStyle name="Normal 3 4 5" xfId="16235"/>
    <cellStyle name="Normal 3 4 5 2" xfId="16236"/>
    <cellStyle name="Normal 3 4 5 2 2" xfId="16237"/>
    <cellStyle name="Normal 3 4 5 2 2 2" xfId="16238"/>
    <cellStyle name="Normal 3 4 5 2 2 2 2" xfId="16239"/>
    <cellStyle name="Normal 3 4 5 2 2 2 2 2" xfId="16240"/>
    <cellStyle name="Normal 3 4 5 2 2 2 2 3" xfId="16241"/>
    <cellStyle name="Normal 3 4 5 2 2 2 2 4" xfId="16242"/>
    <cellStyle name="Normal 3 4 5 2 2 2 3" xfId="16243"/>
    <cellStyle name="Normal 3 4 5 2 2 2 4" xfId="16244"/>
    <cellStyle name="Normal 3 4 5 2 2 2 5" xfId="16245"/>
    <cellStyle name="Normal 3 4 5 2 2 3" xfId="16246"/>
    <cellStyle name="Normal 3 4 5 2 2 3 2" xfId="16247"/>
    <cellStyle name="Normal 3 4 5 2 2 3 3" xfId="16248"/>
    <cellStyle name="Normal 3 4 5 2 2 3 4" xfId="16249"/>
    <cellStyle name="Normal 3 4 5 2 2 4" xfId="16250"/>
    <cellStyle name="Normal 3 4 5 2 2 5" xfId="16251"/>
    <cellStyle name="Normal 3 4 5 2 2 6" xfId="16252"/>
    <cellStyle name="Normal 3 4 5 2 3" xfId="16253"/>
    <cellStyle name="Normal 3 4 5 2 3 2" xfId="16254"/>
    <cellStyle name="Normal 3 4 5 2 3 2 2" xfId="16255"/>
    <cellStyle name="Normal 3 4 5 2 3 2 2 2" xfId="16256"/>
    <cellStyle name="Normal 3 4 5 2 3 2 2 3" xfId="16257"/>
    <cellStyle name="Normal 3 4 5 2 3 2 2 4" xfId="16258"/>
    <cellStyle name="Normal 3 4 5 2 3 2 3" xfId="16259"/>
    <cellStyle name="Normal 3 4 5 2 3 2 4" xfId="16260"/>
    <cellStyle name="Normal 3 4 5 2 3 2 5" xfId="16261"/>
    <cellStyle name="Normal 3 4 5 2 3 3" xfId="16262"/>
    <cellStyle name="Normal 3 4 5 2 3 3 2" xfId="16263"/>
    <cellStyle name="Normal 3 4 5 2 3 3 3" xfId="16264"/>
    <cellStyle name="Normal 3 4 5 2 3 3 4" xfId="16265"/>
    <cellStyle name="Normal 3 4 5 2 3 4" xfId="16266"/>
    <cellStyle name="Normal 3 4 5 2 3 5" xfId="16267"/>
    <cellStyle name="Normal 3 4 5 2 3 6" xfId="16268"/>
    <cellStyle name="Normal 3 4 5 2 4" xfId="16269"/>
    <cellStyle name="Normal 3 4 5 2 4 2" xfId="16270"/>
    <cellStyle name="Normal 3 4 5 2 4 2 2" xfId="16271"/>
    <cellStyle name="Normal 3 4 5 2 4 2 3" xfId="16272"/>
    <cellStyle name="Normal 3 4 5 2 4 2 4" xfId="16273"/>
    <cellStyle name="Normal 3 4 5 2 4 3" xfId="16274"/>
    <cellStyle name="Normal 3 4 5 2 4 4" xfId="16275"/>
    <cellStyle name="Normal 3 4 5 2 4 5" xfId="16276"/>
    <cellStyle name="Normal 3 4 5 2 5" xfId="16277"/>
    <cellStyle name="Normal 3 4 5 2 5 2" xfId="16278"/>
    <cellStyle name="Normal 3 4 5 2 5 3" xfId="16279"/>
    <cellStyle name="Normal 3 4 5 2 5 4" xfId="16280"/>
    <cellStyle name="Normal 3 4 5 2 6" xfId="16281"/>
    <cellStyle name="Normal 3 4 5 2 7" xfId="16282"/>
    <cellStyle name="Normal 3 4 5 2 8" xfId="16283"/>
    <cellStyle name="Normal 3 4 5 3" xfId="16284"/>
    <cellStyle name="Normal 3 4 5 3 2" xfId="16285"/>
    <cellStyle name="Normal 3 4 5 3 2 2" xfId="16286"/>
    <cellStyle name="Normal 3 4 5 3 2 2 2" xfId="16287"/>
    <cellStyle name="Normal 3 4 5 3 2 2 3" xfId="16288"/>
    <cellStyle name="Normal 3 4 5 3 2 2 4" xfId="16289"/>
    <cellStyle name="Normal 3 4 5 3 2 3" xfId="16290"/>
    <cellStyle name="Normal 3 4 5 3 2 3 2" xfId="16291"/>
    <cellStyle name="Normal 3 4 5 3 2 3 3" xfId="16292"/>
    <cellStyle name="Normal 3 4 5 3 2 3 4" xfId="16293"/>
    <cellStyle name="Normal 3 4 5 3 2 4" xfId="16294"/>
    <cellStyle name="Normal 3 4 5 3 2 5" xfId="16295"/>
    <cellStyle name="Normal 3 4 5 3 2 6" xfId="16296"/>
    <cellStyle name="Normal 3 4 5 3 3" xfId="16297"/>
    <cellStyle name="Normal 3 4 5 3 3 2" xfId="16298"/>
    <cellStyle name="Normal 3 4 5 3 3 3" xfId="16299"/>
    <cellStyle name="Normal 3 4 5 3 3 4" xfId="16300"/>
    <cellStyle name="Normal 3 4 5 3 4" xfId="16301"/>
    <cellStyle name="Normal 3 4 5 3 4 2" xfId="16302"/>
    <cellStyle name="Normal 3 4 5 3 4 3" xfId="16303"/>
    <cellStyle name="Normal 3 4 5 3 4 4" xfId="16304"/>
    <cellStyle name="Normal 3 4 5 3 5" xfId="16305"/>
    <cellStyle name="Normal 3 4 5 3 6" xfId="16306"/>
    <cellStyle name="Normal 3 4 5 3 7" xfId="16307"/>
    <cellStyle name="Normal 3 4 5 4" xfId="16308"/>
    <cellStyle name="Normal 3 4 5 4 2" xfId="16309"/>
    <cellStyle name="Normal 3 4 5 4 2 2" xfId="16310"/>
    <cellStyle name="Normal 3 4 5 4 2 2 2" xfId="16311"/>
    <cellStyle name="Normal 3 4 5 4 2 2 3" xfId="16312"/>
    <cellStyle name="Normal 3 4 5 4 2 2 4" xfId="16313"/>
    <cellStyle name="Normal 3 4 5 4 2 3" xfId="16314"/>
    <cellStyle name="Normal 3 4 5 4 2 4" xfId="16315"/>
    <cellStyle name="Normal 3 4 5 4 2 5" xfId="16316"/>
    <cellStyle name="Normal 3 4 5 4 3" xfId="16317"/>
    <cellStyle name="Normal 3 4 5 4 3 2" xfId="16318"/>
    <cellStyle name="Normal 3 4 5 4 3 3" xfId="16319"/>
    <cellStyle name="Normal 3 4 5 4 3 4" xfId="16320"/>
    <cellStyle name="Normal 3 4 5 4 4" xfId="16321"/>
    <cellStyle name="Normal 3 4 5 4 5" xfId="16322"/>
    <cellStyle name="Normal 3 4 5 4 6" xfId="16323"/>
    <cellStyle name="Normal 3 4 5 5" xfId="16324"/>
    <cellStyle name="Normal 3 4 5 5 2" xfId="16325"/>
    <cellStyle name="Normal 3 4 5 5 2 2" xfId="16326"/>
    <cellStyle name="Normal 3 4 5 5 2 3" xfId="16327"/>
    <cellStyle name="Normal 3 4 5 5 2 4" xfId="16328"/>
    <cellStyle name="Normal 3 4 5 6" xfId="16329"/>
    <cellStyle name="Normal 3 4 5 6 2" xfId="16330"/>
    <cellStyle name="Normal 3 4 5 6 2 2" xfId="16331"/>
    <cellStyle name="Normal 3 4 5 6 2 3" xfId="16332"/>
    <cellStyle name="Normal 3 4 5 6 2 4" xfId="16333"/>
    <cellStyle name="Normal 3 4 5 6 3" xfId="16334"/>
    <cellStyle name="Normal 3 4 5 6 4" xfId="16335"/>
    <cellStyle name="Normal 3 4 5 6 5" xfId="16336"/>
    <cellStyle name="Normal 3 4 5 7" xfId="16337"/>
    <cellStyle name="Normal 3 4 5 8" xfId="16338"/>
    <cellStyle name="Normal 3 4 5 9" xfId="16339"/>
    <cellStyle name="Normal 3 4 6" xfId="16340"/>
    <cellStyle name="Normal 3 4 6 2" xfId="16341"/>
    <cellStyle name="Normal 3 4 6 2 2" xfId="16342"/>
    <cellStyle name="Normal 3 4 6 2 2 2" xfId="16343"/>
    <cellStyle name="Normal 3 4 6 2 2 2 2" xfId="16344"/>
    <cellStyle name="Normal 3 4 6 2 2 2 3" xfId="16345"/>
    <cellStyle name="Normal 3 4 6 2 2 2 4" xfId="16346"/>
    <cellStyle name="Normal 3 4 6 2 2 3" xfId="16347"/>
    <cellStyle name="Normal 3 4 6 2 2 4" xfId="16348"/>
    <cellStyle name="Normal 3 4 6 2 2 5" xfId="16349"/>
    <cellStyle name="Normal 3 4 6 2 3" xfId="16350"/>
    <cellStyle name="Normal 3 4 6 2 3 2" xfId="16351"/>
    <cellStyle name="Normal 3 4 6 2 3 3" xfId="16352"/>
    <cellStyle name="Normal 3 4 6 2 3 4" xfId="16353"/>
    <cellStyle name="Normal 3 4 6 2 4" xfId="16354"/>
    <cellStyle name="Normal 3 4 6 2 5" xfId="16355"/>
    <cellStyle name="Normal 3 4 6 2 6" xfId="16356"/>
    <cellStyle name="Normal 3 4 6 3" xfId="16357"/>
    <cellStyle name="Normal 3 4 6 3 2" xfId="16358"/>
    <cellStyle name="Normal 3 4 6 3 2 2" xfId="16359"/>
    <cellStyle name="Normal 3 4 6 3 2 2 2" xfId="16360"/>
    <cellStyle name="Normal 3 4 6 3 2 2 3" xfId="16361"/>
    <cellStyle name="Normal 3 4 6 3 2 2 4" xfId="16362"/>
    <cellStyle name="Normal 3 4 6 3 2 3" xfId="16363"/>
    <cellStyle name="Normal 3 4 6 3 2 4" xfId="16364"/>
    <cellStyle name="Normal 3 4 6 3 2 5" xfId="16365"/>
    <cellStyle name="Normal 3 4 6 3 3" xfId="16366"/>
    <cellStyle name="Normal 3 4 6 3 3 2" xfId="16367"/>
    <cellStyle name="Normal 3 4 6 3 3 3" xfId="16368"/>
    <cellStyle name="Normal 3 4 6 3 3 4" xfId="16369"/>
    <cellStyle name="Normal 3 4 6 3 4" xfId="16370"/>
    <cellStyle name="Normal 3 4 6 3 5" xfId="16371"/>
    <cellStyle name="Normal 3 4 6 3 6" xfId="16372"/>
    <cellStyle name="Normal 3 4 6 4" xfId="16373"/>
    <cellStyle name="Normal 3 4 6 4 2" xfId="16374"/>
    <cellStyle name="Normal 3 4 6 4 2 2" xfId="16375"/>
    <cellStyle name="Normal 3 4 6 4 2 3" xfId="16376"/>
    <cellStyle name="Normal 3 4 6 4 2 4" xfId="16377"/>
    <cellStyle name="Normal 3 4 6 5" xfId="16378"/>
    <cellStyle name="Normal 3 4 6 5 2" xfId="16379"/>
    <cellStyle name="Normal 3 4 6 5 2 2" xfId="16380"/>
    <cellStyle name="Normal 3 4 6 5 2 3" xfId="16381"/>
    <cellStyle name="Normal 3 4 6 5 2 4" xfId="16382"/>
    <cellStyle name="Normal 3 4 6 5 3" xfId="16383"/>
    <cellStyle name="Normal 3 4 6 5 4" xfId="16384"/>
    <cellStyle name="Normal 3 4 6 5 5" xfId="16385"/>
    <cellStyle name="Normal 3 4 6 6" xfId="16386"/>
    <cellStyle name="Normal 3 4 6 7" xfId="16387"/>
    <cellStyle name="Normal 3 4 6 8" xfId="16388"/>
    <cellStyle name="Normal 3 4 7" xfId="16389"/>
    <cellStyle name="Normal 3 4 7 2" xfId="16390"/>
    <cellStyle name="Normal 3 4 7 2 2" xfId="16391"/>
    <cellStyle name="Normal 3 4 7 2 2 2" xfId="16392"/>
    <cellStyle name="Normal 3 4 7 2 2 2 2" xfId="16393"/>
    <cellStyle name="Normal 3 4 7 2 2 2 3" xfId="16394"/>
    <cellStyle name="Normal 3 4 7 2 2 2 4" xfId="16395"/>
    <cellStyle name="Normal 3 4 7 2 2 3" xfId="16396"/>
    <cellStyle name="Normal 3 4 7 2 2 4" xfId="16397"/>
    <cellStyle name="Normal 3 4 7 2 2 5" xfId="16398"/>
    <cellStyle name="Normal 3 4 7 2 3" xfId="16399"/>
    <cellStyle name="Normal 3 4 7 2 3 2" xfId="16400"/>
    <cellStyle name="Normal 3 4 7 2 3 3" xfId="16401"/>
    <cellStyle name="Normal 3 4 7 2 3 4" xfId="16402"/>
    <cellStyle name="Normal 3 4 7 2 4" xfId="16403"/>
    <cellStyle name="Normal 3 4 7 2 5" xfId="16404"/>
    <cellStyle name="Normal 3 4 7 2 6" xfId="16405"/>
    <cellStyle name="Normal 3 4 7 3" xfId="16406"/>
    <cellStyle name="Normal 3 4 7 3 2" xfId="16407"/>
    <cellStyle name="Normal 3 4 7 3 2 2" xfId="16408"/>
    <cellStyle name="Normal 3 4 7 3 2 2 2" xfId="16409"/>
    <cellStyle name="Normal 3 4 7 3 2 2 3" xfId="16410"/>
    <cellStyle name="Normal 3 4 7 3 2 2 4" xfId="16411"/>
    <cellStyle name="Normal 3 4 7 3 2 3" xfId="16412"/>
    <cellStyle name="Normal 3 4 7 3 2 4" xfId="16413"/>
    <cellStyle name="Normal 3 4 7 3 2 5" xfId="16414"/>
    <cellStyle name="Normal 3 4 7 3 3" xfId="16415"/>
    <cellStyle name="Normal 3 4 7 3 3 2" xfId="16416"/>
    <cellStyle name="Normal 3 4 7 3 3 3" xfId="16417"/>
    <cellStyle name="Normal 3 4 7 3 3 4" xfId="16418"/>
    <cellStyle name="Normal 3 4 7 3 4" xfId="16419"/>
    <cellStyle name="Normal 3 4 7 3 5" xfId="16420"/>
    <cellStyle name="Normal 3 4 7 3 6" xfId="16421"/>
    <cellStyle name="Normal 3 4 7 4" xfId="16422"/>
    <cellStyle name="Normal 3 4 7 4 2" xfId="16423"/>
    <cellStyle name="Normal 3 4 7 4 2 2" xfId="16424"/>
    <cellStyle name="Normal 3 4 7 4 2 3" xfId="16425"/>
    <cellStyle name="Normal 3 4 7 4 2 4" xfId="16426"/>
    <cellStyle name="Normal 3 4 7 5" xfId="16427"/>
    <cellStyle name="Normal 3 4 7 5 2" xfId="16428"/>
    <cellStyle name="Normal 3 4 7 5 2 2" xfId="16429"/>
    <cellStyle name="Normal 3 4 7 5 2 3" xfId="16430"/>
    <cellStyle name="Normal 3 4 7 5 2 4" xfId="16431"/>
    <cellStyle name="Normal 3 4 7 5 3" xfId="16432"/>
    <cellStyle name="Normal 3 4 7 5 4" xfId="16433"/>
    <cellStyle name="Normal 3 4 7 5 5" xfId="16434"/>
    <cellStyle name="Normal 3 4 7 6" xfId="16435"/>
    <cellStyle name="Normal 3 4 7 7" xfId="16436"/>
    <cellStyle name="Normal 3 4 7 8" xfId="16437"/>
    <cellStyle name="Normal 3 4 8" xfId="16438"/>
    <cellStyle name="Normal 3 4 8 2" xfId="16439"/>
    <cellStyle name="Normal 3 4 8 2 2" xfId="16440"/>
    <cellStyle name="Normal 3 4 8 2 2 2" xfId="16441"/>
    <cellStyle name="Normal 3 4 8 2 2 3" xfId="16442"/>
    <cellStyle name="Normal 3 4 8 2 2 4" xfId="16443"/>
    <cellStyle name="Normal 3 4 8 3" xfId="16444"/>
    <cellStyle name="Normal 3 4 8 3 2" xfId="16445"/>
    <cellStyle name="Normal 3 4 8 3 2 2" xfId="16446"/>
    <cellStyle name="Normal 3 4 8 3 2 3" xfId="16447"/>
    <cellStyle name="Normal 3 4 8 3 2 4" xfId="16448"/>
    <cellStyle name="Normal 3 4 8 3 3" xfId="16449"/>
    <cellStyle name="Normal 3 4 8 3 4" xfId="16450"/>
    <cellStyle name="Normal 3 4 8 3 5" xfId="16451"/>
    <cellStyle name="Normal 3 4 8 4" xfId="16452"/>
    <cellStyle name="Normal 3 4 8 5" xfId="16453"/>
    <cellStyle name="Normal 3 4 8 6" xfId="16454"/>
    <cellStyle name="Normal 3 4 9" xfId="16455"/>
    <cellStyle name="Normal 3 4 9 2" xfId="16456"/>
    <cellStyle name="Normal 3 4 9 2 2" xfId="16457"/>
    <cellStyle name="Normal 3 4 9 2 2 2" xfId="16458"/>
    <cellStyle name="Normal 3 4 9 2 2 3" xfId="16459"/>
    <cellStyle name="Normal 3 4 9 2 2 4" xfId="16460"/>
    <cellStyle name="Normal 3 4 9 3" xfId="16461"/>
    <cellStyle name="Normal 3 4 9 3 2" xfId="16462"/>
    <cellStyle name="Normal 3 4 9 3 2 2" xfId="16463"/>
    <cellStyle name="Normal 3 4 9 3 2 3" xfId="16464"/>
    <cellStyle name="Normal 3 4 9 3 2 4" xfId="16465"/>
    <cellStyle name="Normal 3 4 9 3 3" xfId="16466"/>
    <cellStyle name="Normal 3 4 9 3 4" xfId="16467"/>
    <cellStyle name="Normal 3 4 9 3 5" xfId="16468"/>
    <cellStyle name="Normal 3 4 9 4" xfId="16469"/>
    <cellStyle name="Normal 3 4 9 5" xfId="16470"/>
    <cellStyle name="Normal 3 4 9 6" xfId="16471"/>
    <cellStyle name="Normal 3 4 9 7" xfId="16472"/>
    <cellStyle name="Normal 3 40" xfId="16473"/>
    <cellStyle name="Normal 3 40 2" xfId="16474"/>
    <cellStyle name="Normal 3 41" xfId="16475"/>
    <cellStyle name="Normal 3 41 2" xfId="16476"/>
    <cellStyle name="Normal 3 42" xfId="16477"/>
    <cellStyle name="Normal 3 42 2" xfId="16478"/>
    <cellStyle name="Normal 3 43" xfId="16479"/>
    <cellStyle name="Normal 3 43 2" xfId="16480"/>
    <cellStyle name="Normal 3 44" xfId="16481"/>
    <cellStyle name="Normal 3 44 2" xfId="16482"/>
    <cellStyle name="Normal 3 45" xfId="16483"/>
    <cellStyle name="Normal 3 45 2" xfId="16484"/>
    <cellStyle name="Normal 3 46" xfId="16485"/>
    <cellStyle name="Normal 3 46 2" xfId="16486"/>
    <cellStyle name="Normal 3 47" xfId="16487"/>
    <cellStyle name="Normal 3 47 2" xfId="16488"/>
    <cellStyle name="Normal 3 5" xfId="16489"/>
    <cellStyle name="Normal 3 5 10" xfId="16490"/>
    <cellStyle name="Normal 3 5 10 2" xfId="16491"/>
    <cellStyle name="Normal 3 5 11" xfId="16492"/>
    <cellStyle name="Normal 3 5 11 2" xfId="16493"/>
    <cellStyle name="Normal 3 5 12" xfId="16494"/>
    <cellStyle name="Normal 3 5 12 2" xfId="16495"/>
    <cellStyle name="Normal 3 5 13" xfId="16496"/>
    <cellStyle name="Normal 3 5 13 2" xfId="16497"/>
    <cellStyle name="Normal 3 5 14" xfId="16498"/>
    <cellStyle name="Normal 3 5 14 2" xfId="16499"/>
    <cellStyle name="Normal 3 5 14 3" xfId="16500"/>
    <cellStyle name="Normal 3 5 14 3 2" xfId="16501"/>
    <cellStyle name="Normal 3 5 14 3 3" xfId="16502"/>
    <cellStyle name="Normal 3 5 14 3 4" xfId="16503"/>
    <cellStyle name="Normal 3 5 14 4" xfId="16504"/>
    <cellStyle name="Normal 3 5 14 5" xfId="16505"/>
    <cellStyle name="Normal 3 5 14 6" xfId="16506"/>
    <cellStyle name="Normal 3 5 15" xfId="16507"/>
    <cellStyle name="Normal 3 5 16" xfId="16508"/>
    <cellStyle name="Normal 3 5 17" xfId="16509"/>
    <cellStyle name="Normal 3 5 18" xfId="16510"/>
    <cellStyle name="Normal 3 5 19" xfId="16511"/>
    <cellStyle name="Normal 3 5 2" xfId="16512"/>
    <cellStyle name="Normal 3 5 2 2" xfId="16513"/>
    <cellStyle name="Normal 3 5 2 2 2" xfId="16514"/>
    <cellStyle name="Normal 3 5 2 2 2 2" xfId="16515"/>
    <cellStyle name="Normal 3 5 2 2 2 2 2" xfId="16516"/>
    <cellStyle name="Normal 3 5 2 2 2 2 3" xfId="16517"/>
    <cellStyle name="Normal 3 5 2 2 2 2 4" xfId="16518"/>
    <cellStyle name="Normal 3 5 2 2 2 3" xfId="16519"/>
    <cellStyle name="Normal 3 5 2 2 2 4" xfId="16520"/>
    <cellStyle name="Normal 3 5 2 2 2 5" xfId="16521"/>
    <cellStyle name="Normal 3 5 2 2 3" xfId="16522"/>
    <cellStyle name="Normal 3 5 2 2 4" xfId="16523"/>
    <cellStyle name="Normal 3 5 2 2 4 2" xfId="16524"/>
    <cellStyle name="Normal 3 5 2 2 4 3" xfId="16525"/>
    <cellStyle name="Normal 3 5 2 2 4 4" xfId="16526"/>
    <cellStyle name="Normal 3 5 2 2 5" xfId="16527"/>
    <cellStyle name="Normal 3 5 2 2 6" xfId="16528"/>
    <cellStyle name="Normal 3 5 2 2 7" xfId="16529"/>
    <cellStyle name="Normal 3 5 2 3" xfId="16530"/>
    <cellStyle name="Normal 3 5 2 3 2" xfId="16531"/>
    <cellStyle name="Normal 3 5 2 3 2 2" xfId="16532"/>
    <cellStyle name="Normal 3 5 2 3 2 2 2" xfId="16533"/>
    <cellStyle name="Normal 3 5 2 3 2 2 3" xfId="16534"/>
    <cellStyle name="Normal 3 5 2 3 2 2 4" xfId="16535"/>
    <cellStyle name="Normal 3 5 2 3 2 3" xfId="16536"/>
    <cellStyle name="Normal 3 5 2 3 2 4" xfId="16537"/>
    <cellStyle name="Normal 3 5 2 3 2 5" xfId="16538"/>
    <cellStyle name="Normal 3 5 2 3 3" xfId="16539"/>
    <cellStyle name="Normal 3 5 2 3 3 2" xfId="16540"/>
    <cellStyle name="Normal 3 5 2 3 3 3" xfId="16541"/>
    <cellStyle name="Normal 3 5 2 3 3 4" xfId="16542"/>
    <cellStyle name="Normal 3 5 2 3 4" xfId="16543"/>
    <cellStyle name="Normal 3 5 2 3 5" xfId="16544"/>
    <cellStyle name="Normal 3 5 2 3 6" xfId="16545"/>
    <cellStyle name="Normal 3 5 2 4" xfId="16546"/>
    <cellStyle name="Normal 3 5 2 5" xfId="16547"/>
    <cellStyle name="Normal 3 5 2 5 2" xfId="16548"/>
    <cellStyle name="Normal 3 5 2 5 2 2" xfId="16549"/>
    <cellStyle name="Normal 3 5 2 5 2 3" xfId="16550"/>
    <cellStyle name="Normal 3 5 2 5 2 4" xfId="16551"/>
    <cellStyle name="Normal 3 5 2 5 3" xfId="16552"/>
    <cellStyle name="Normal 3 5 2 5 4" xfId="16553"/>
    <cellStyle name="Normal 3 5 2 5 5" xfId="16554"/>
    <cellStyle name="Normal 3 5 2 6" xfId="16555"/>
    <cellStyle name="Normal 3 5 2 6 2" xfId="16556"/>
    <cellStyle name="Normal 3 5 2 6 3" xfId="16557"/>
    <cellStyle name="Normal 3 5 2 6 4" xfId="16558"/>
    <cellStyle name="Normal 3 5 2 7" xfId="16559"/>
    <cellStyle name="Normal 3 5 2 8" xfId="16560"/>
    <cellStyle name="Normal 3 5 2 9" xfId="16561"/>
    <cellStyle name="Normal 3 5 20" xfId="16562"/>
    <cellStyle name="Normal 3 5 21" xfId="16563"/>
    <cellStyle name="Normal 3 5 22" xfId="16564"/>
    <cellStyle name="Normal 3 5 23" xfId="16565"/>
    <cellStyle name="Normal 3 5 24" xfId="16566"/>
    <cellStyle name="Normal 3 5 25" xfId="16567"/>
    <cellStyle name="Normal 3 5 26" xfId="16568"/>
    <cellStyle name="Normal 3 5 27" xfId="16569"/>
    <cellStyle name="Normal 3 5 28" xfId="16570"/>
    <cellStyle name="Normal 3 5 29" xfId="16571"/>
    <cellStyle name="Normal 3 5 3" xfId="16572"/>
    <cellStyle name="Normal 3 5 3 2" xfId="16573"/>
    <cellStyle name="Normal 3 5 3 2 2" xfId="16574"/>
    <cellStyle name="Normal 3 5 3 3" xfId="16575"/>
    <cellStyle name="Normal 3 5 3 3 2" xfId="16576"/>
    <cellStyle name="Normal 3 5 3 3 2 2" xfId="16577"/>
    <cellStyle name="Normal 3 5 3 3 2 3" xfId="16578"/>
    <cellStyle name="Normal 3 5 3 3 2 4" xfId="16579"/>
    <cellStyle name="Normal 3 5 3 3 3" xfId="16580"/>
    <cellStyle name="Normal 3 5 3 3 4" xfId="16581"/>
    <cellStyle name="Normal 3 5 3 3 5" xfId="16582"/>
    <cellStyle name="Normal 3 5 3 4" xfId="16583"/>
    <cellStyle name="Normal 3 5 3 5" xfId="16584"/>
    <cellStyle name="Normal 3 5 3 5 2" xfId="16585"/>
    <cellStyle name="Normal 3 5 3 5 3" xfId="16586"/>
    <cellStyle name="Normal 3 5 3 5 4" xfId="16587"/>
    <cellStyle name="Normal 3 5 3 6" xfId="16588"/>
    <cellStyle name="Normal 3 5 3 7" xfId="16589"/>
    <cellStyle name="Normal 3 5 3 8" xfId="16590"/>
    <cellStyle name="Normal 3 5 30" xfId="16591"/>
    <cellStyle name="Normal 3 5 31" xfId="16592"/>
    <cellStyle name="Normal 3 5 32" xfId="16593"/>
    <cellStyle name="Normal 3 5 33" xfId="16594"/>
    <cellStyle name="Normal 3 5 34" xfId="16595"/>
    <cellStyle name="Normal 3 5 35" xfId="16596"/>
    <cellStyle name="Normal 3 5 36" xfId="16597"/>
    <cellStyle name="Normal 3 5 37" xfId="16598"/>
    <cellStyle name="Normal 3 5 38" xfId="16599"/>
    <cellStyle name="Normal 3 5 39" xfId="16600"/>
    <cellStyle name="Normal 3 5 4" xfId="16601"/>
    <cellStyle name="Normal 3 5 4 2" xfId="16602"/>
    <cellStyle name="Normal 3 5 4 2 2" xfId="16603"/>
    <cellStyle name="Normal 3 5 4 3" xfId="16604"/>
    <cellStyle name="Normal 3 5 4 3 2" xfId="16605"/>
    <cellStyle name="Normal 3 5 4 3 2 2" xfId="16606"/>
    <cellStyle name="Normal 3 5 4 3 2 3" xfId="16607"/>
    <cellStyle name="Normal 3 5 4 3 2 4" xfId="16608"/>
    <cellStyle name="Normal 3 5 4 3 3" xfId="16609"/>
    <cellStyle name="Normal 3 5 4 3 4" xfId="16610"/>
    <cellStyle name="Normal 3 5 4 3 5" xfId="16611"/>
    <cellStyle name="Normal 3 5 4 4" xfId="16612"/>
    <cellStyle name="Normal 3 5 4 5" xfId="16613"/>
    <cellStyle name="Normal 3 5 4 5 2" xfId="16614"/>
    <cellStyle name="Normal 3 5 4 5 3" xfId="16615"/>
    <cellStyle name="Normal 3 5 4 5 4" xfId="16616"/>
    <cellStyle name="Normal 3 5 4 6" xfId="16617"/>
    <cellStyle name="Normal 3 5 4 7" xfId="16618"/>
    <cellStyle name="Normal 3 5 4 8" xfId="16619"/>
    <cellStyle name="Normal 3 5 40" xfId="16620"/>
    <cellStyle name="Normal 3 5 41" xfId="16621"/>
    <cellStyle name="Normal 3 5 42" xfId="16622"/>
    <cellStyle name="Normal 3 5 43" xfId="16623"/>
    <cellStyle name="Normal 3 5 44" xfId="16624"/>
    <cellStyle name="Normal 3 5 45" xfId="16625"/>
    <cellStyle name="Normal 3 5 46" xfId="16626"/>
    <cellStyle name="Normal 3 5 47" xfId="16627"/>
    <cellStyle name="Normal 3 5 48" xfId="16628"/>
    <cellStyle name="Normal 3 5 49" xfId="16629"/>
    <cellStyle name="Normal 3 5 5" xfId="16630"/>
    <cellStyle name="Normal 3 5 5 2" xfId="16631"/>
    <cellStyle name="Normal 3 5 5 3" xfId="16632"/>
    <cellStyle name="Normal 3 5 50" xfId="16633"/>
    <cellStyle name="Normal 3 5 51" xfId="16634"/>
    <cellStyle name="Normal 3 5 52" xfId="16635"/>
    <cellStyle name="Normal 3 5 53" xfId="16636"/>
    <cellStyle name="Normal 3 5 54" xfId="16637"/>
    <cellStyle name="Normal 3 5 55" xfId="16638"/>
    <cellStyle name="Normal 3 5 56" xfId="16639"/>
    <cellStyle name="Normal 3 5 57" xfId="16640"/>
    <cellStyle name="Normal 3 5 58" xfId="16641"/>
    <cellStyle name="Normal 3 5 59" xfId="16642"/>
    <cellStyle name="Normal 3 5 6" xfId="16643"/>
    <cellStyle name="Normal 3 5 6 2" xfId="16644"/>
    <cellStyle name="Normal 3 5 60" xfId="16645"/>
    <cellStyle name="Normal 3 5 61" xfId="16646"/>
    <cellStyle name="Normal 3 5 62" xfId="16647"/>
    <cellStyle name="Normal 3 5 63" xfId="16648"/>
    <cellStyle name="Normal 3 5 64" xfId="16649"/>
    <cellStyle name="Normal 3 5 65" xfId="16650"/>
    <cellStyle name="Normal 3 5 66" xfId="16651"/>
    <cellStyle name="Normal 3 5 67" xfId="16652"/>
    <cellStyle name="Normal 3 5 68" xfId="16653"/>
    <cellStyle name="Normal 3 5 69" xfId="16654"/>
    <cellStyle name="Normal 3 5 7" xfId="16655"/>
    <cellStyle name="Normal 3 5 7 2" xfId="16656"/>
    <cellStyle name="Normal 3 5 70" xfId="16657"/>
    <cellStyle name="Normal 3 5 71" xfId="16658"/>
    <cellStyle name="Normal 3 5 72" xfId="16659"/>
    <cellStyle name="Normal 3 5 73" xfId="16660"/>
    <cellStyle name="Normal 3 5 74" xfId="16661"/>
    <cellStyle name="Normal 3 5 75" xfId="16662"/>
    <cellStyle name="Normal 3 5 76" xfId="16663"/>
    <cellStyle name="Normal 3 5 77" xfId="16664"/>
    <cellStyle name="Normal 3 5 78" xfId="16665"/>
    <cellStyle name="Normal 3 5 79" xfId="16666"/>
    <cellStyle name="Normal 3 5 8" xfId="16667"/>
    <cellStyle name="Normal 3 5 8 2" xfId="16668"/>
    <cellStyle name="Normal 3 5 80" xfId="16669"/>
    <cellStyle name="Normal 3 5 81" xfId="16670"/>
    <cellStyle name="Normal 3 5 82" xfId="16671"/>
    <cellStyle name="Normal 3 5 83" xfId="16672"/>
    <cellStyle name="Normal 3 5 84" xfId="16673"/>
    <cellStyle name="Normal 3 5 85" xfId="16674"/>
    <cellStyle name="Normal 3 5 86" xfId="16675"/>
    <cellStyle name="Normal 3 5 87" xfId="16676"/>
    <cellStyle name="Normal 3 5 88" xfId="16677"/>
    <cellStyle name="Normal 3 5 89" xfId="16678"/>
    <cellStyle name="Normal 3 5 9" xfId="16679"/>
    <cellStyle name="Normal 3 5 9 2" xfId="16680"/>
    <cellStyle name="Normal 3 5 90" xfId="16681"/>
    <cellStyle name="Normal 3 5 91" xfId="16682"/>
    <cellStyle name="Normal 3 5 92" xfId="16683"/>
    <cellStyle name="Normal 3 5 93" xfId="16684"/>
    <cellStyle name="Normal 3 5 94" xfId="16685"/>
    <cellStyle name="Normal 3 5 95" xfId="16686"/>
    <cellStyle name="Normal 3 5 95 2" xfId="16687"/>
    <cellStyle name="Normal 3 5 95 3" xfId="16688"/>
    <cellStyle name="Normal 3 5 95 4" xfId="16689"/>
    <cellStyle name="Normal 3 5 96" xfId="16690"/>
    <cellStyle name="Normal 3 5 97" xfId="16691"/>
    <cellStyle name="Normal 3 5 98" xfId="16692"/>
    <cellStyle name="Normal 3 6" xfId="16693"/>
    <cellStyle name="Normal 3 6 10" xfId="16694"/>
    <cellStyle name="Normal 3 6 2" xfId="16695"/>
    <cellStyle name="Normal 3 6 2 2" xfId="16696"/>
    <cellStyle name="Normal 3 6 2 2 2" xfId="16697"/>
    <cellStyle name="Normal 3 6 2 2 3" xfId="16698"/>
    <cellStyle name="Normal 3 6 2 2 3 2" xfId="16699"/>
    <cellStyle name="Normal 3 6 2 2 3 2 2" xfId="16700"/>
    <cellStyle name="Normal 3 6 2 2 3 2 3" xfId="16701"/>
    <cellStyle name="Normal 3 6 2 2 3 2 4" xfId="16702"/>
    <cellStyle name="Normal 3 6 2 2 3 3" xfId="16703"/>
    <cellStyle name="Normal 3 6 2 2 3 4" xfId="16704"/>
    <cellStyle name="Normal 3 6 2 2 3 5" xfId="16705"/>
    <cellStyle name="Normal 3 6 2 2 4" xfId="16706"/>
    <cellStyle name="Normal 3 6 2 2 4 2" xfId="16707"/>
    <cellStyle name="Normal 3 6 2 2 4 3" xfId="16708"/>
    <cellStyle name="Normal 3 6 2 2 4 4" xfId="16709"/>
    <cellStyle name="Normal 3 6 2 2 5" xfId="16710"/>
    <cellStyle name="Normal 3 6 2 2 6" xfId="16711"/>
    <cellStyle name="Normal 3 6 2 2 7" xfId="16712"/>
    <cellStyle name="Normal 3 6 2 3" xfId="16713"/>
    <cellStyle name="Normal 3 6 2 3 2" xfId="16714"/>
    <cellStyle name="Normal 3 6 2 3 2 2" xfId="16715"/>
    <cellStyle name="Normal 3 6 2 3 2 2 2" xfId="16716"/>
    <cellStyle name="Normal 3 6 2 3 2 2 3" xfId="16717"/>
    <cellStyle name="Normal 3 6 2 3 2 2 4" xfId="16718"/>
    <cellStyle name="Normal 3 6 2 3 2 3" xfId="16719"/>
    <cellStyle name="Normal 3 6 2 3 2 4" xfId="16720"/>
    <cellStyle name="Normal 3 6 2 3 2 5" xfId="16721"/>
    <cellStyle name="Normal 3 6 2 3 3" xfId="16722"/>
    <cellStyle name="Normal 3 6 2 3 3 2" xfId="16723"/>
    <cellStyle name="Normal 3 6 2 3 3 3" xfId="16724"/>
    <cellStyle name="Normal 3 6 2 3 3 4" xfId="16725"/>
    <cellStyle name="Normal 3 6 2 3 4" xfId="16726"/>
    <cellStyle name="Normal 3 6 2 3 5" xfId="16727"/>
    <cellStyle name="Normal 3 6 2 3 6" xfId="16728"/>
    <cellStyle name="Normal 3 6 2 4" xfId="16729"/>
    <cellStyle name="Normal 3 6 2 5" xfId="16730"/>
    <cellStyle name="Normal 3 6 2 5 2" xfId="16731"/>
    <cellStyle name="Normal 3 6 2 5 2 2" xfId="16732"/>
    <cellStyle name="Normal 3 6 2 5 2 3" xfId="16733"/>
    <cellStyle name="Normal 3 6 2 5 2 4" xfId="16734"/>
    <cellStyle name="Normal 3 6 2 5 3" xfId="16735"/>
    <cellStyle name="Normal 3 6 2 5 4" xfId="16736"/>
    <cellStyle name="Normal 3 6 2 5 5" xfId="16737"/>
    <cellStyle name="Normal 3 6 2 6" xfId="16738"/>
    <cellStyle name="Normal 3 6 2 6 2" xfId="16739"/>
    <cellStyle name="Normal 3 6 2 6 3" xfId="16740"/>
    <cellStyle name="Normal 3 6 2 6 4" xfId="16741"/>
    <cellStyle name="Normal 3 6 2 7" xfId="16742"/>
    <cellStyle name="Normal 3 6 2 8" xfId="16743"/>
    <cellStyle name="Normal 3 6 2 9" xfId="16744"/>
    <cellStyle name="Normal 3 6 3" xfId="16745"/>
    <cellStyle name="Normal 3 6 3 2" xfId="16746"/>
    <cellStyle name="Normal 3 6 3 3" xfId="16747"/>
    <cellStyle name="Normal 3 6 3 3 2" xfId="16748"/>
    <cellStyle name="Normal 3 6 3 3 2 2" xfId="16749"/>
    <cellStyle name="Normal 3 6 3 3 2 3" xfId="16750"/>
    <cellStyle name="Normal 3 6 3 3 2 4" xfId="16751"/>
    <cellStyle name="Normal 3 6 3 3 3" xfId="16752"/>
    <cellStyle name="Normal 3 6 3 3 4" xfId="16753"/>
    <cellStyle name="Normal 3 6 3 3 5" xfId="16754"/>
    <cellStyle name="Normal 3 6 3 4" xfId="16755"/>
    <cellStyle name="Normal 3 6 3 5" xfId="16756"/>
    <cellStyle name="Normal 3 6 3 5 2" xfId="16757"/>
    <cellStyle name="Normal 3 6 3 5 3" xfId="16758"/>
    <cellStyle name="Normal 3 6 3 5 4" xfId="16759"/>
    <cellStyle name="Normal 3 6 3 6" xfId="16760"/>
    <cellStyle name="Normal 3 6 3 7" xfId="16761"/>
    <cellStyle name="Normal 3 6 3 8" xfId="16762"/>
    <cellStyle name="Normal 3 6 4" xfId="16763"/>
    <cellStyle name="Normal 3 6 4 2" xfId="16764"/>
    <cellStyle name="Normal 3 6 4 2 2" xfId="16765"/>
    <cellStyle name="Normal 3 6 4 2 2 2" xfId="16766"/>
    <cellStyle name="Normal 3 6 4 2 2 3" xfId="16767"/>
    <cellStyle name="Normal 3 6 4 2 2 4" xfId="16768"/>
    <cellStyle name="Normal 3 6 4 2 3" xfId="16769"/>
    <cellStyle name="Normal 3 6 4 2 4" xfId="16770"/>
    <cellStyle name="Normal 3 6 4 2 5" xfId="16771"/>
    <cellStyle name="Normal 3 6 4 3" xfId="16772"/>
    <cellStyle name="Normal 3 6 4 3 2" xfId="16773"/>
    <cellStyle name="Normal 3 6 4 3 3" xfId="16774"/>
    <cellStyle name="Normal 3 6 4 3 4" xfId="16775"/>
    <cellStyle name="Normal 3 6 4 4" xfId="16776"/>
    <cellStyle name="Normal 3 6 4 5" xfId="16777"/>
    <cellStyle name="Normal 3 6 4 6" xfId="16778"/>
    <cellStyle name="Normal 3 6 5" xfId="16779"/>
    <cellStyle name="Normal 3 6 6" xfId="16780"/>
    <cellStyle name="Normal 3 6 6 2" xfId="16781"/>
    <cellStyle name="Normal 3 6 6 2 2" xfId="16782"/>
    <cellStyle name="Normal 3 6 6 2 3" xfId="16783"/>
    <cellStyle name="Normal 3 6 6 2 4" xfId="16784"/>
    <cellStyle name="Normal 3 6 6 3" xfId="16785"/>
    <cellStyle name="Normal 3 6 6 4" xfId="16786"/>
    <cellStyle name="Normal 3 6 6 5" xfId="16787"/>
    <cellStyle name="Normal 3 6 7" xfId="16788"/>
    <cellStyle name="Normal 3 6 7 2" xfId="16789"/>
    <cellStyle name="Normal 3 6 7 3" xfId="16790"/>
    <cellStyle name="Normal 3 6 7 4" xfId="16791"/>
    <cellStyle name="Normal 3 6 8" xfId="16792"/>
    <cellStyle name="Normal 3 6 9" xfId="16793"/>
    <cellStyle name="Normal 3 7" xfId="16794"/>
    <cellStyle name="Normal 3 7 10" xfId="16795"/>
    <cellStyle name="Normal 3 7 2" xfId="16796"/>
    <cellStyle name="Normal 3 7 2 2" xfId="16797"/>
    <cellStyle name="Normal 3 7 2 2 2" xfId="16798"/>
    <cellStyle name="Normal 3 7 2 2 2 2" xfId="16799"/>
    <cellStyle name="Normal 3 7 2 2 2 2 2" xfId="16800"/>
    <cellStyle name="Normal 3 7 2 2 2 2 3" xfId="16801"/>
    <cellStyle name="Normal 3 7 2 2 2 2 4" xfId="16802"/>
    <cellStyle name="Normal 3 7 2 2 2 3" xfId="16803"/>
    <cellStyle name="Normal 3 7 2 2 2 4" xfId="16804"/>
    <cellStyle name="Normal 3 7 2 2 2 5" xfId="16805"/>
    <cellStyle name="Normal 3 7 2 2 3" xfId="16806"/>
    <cellStyle name="Normal 3 7 2 2 3 2" xfId="16807"/>
    <cellStyle name="Normal 3 7 2 2 3 3" xfId="16808"/>
    <cellStyle name="Normal 3 7 2 2 3 4" xfId="16809"/>
    <cellStyle name="Normal 3 7 2 2 4" xfId="16810"/>
    <cellStyle name="Normal 3 7 2 2 5" xfId="16811"/>
    <cellStyle name="Normal 3 7 2 2 6" xfId="16812"/>
    <cellStyle name="Normal 3 7 2 3" xfId="16813"/>
    <cellStyle name="Normal 3 7 2 3 2" xfId="16814"/>
    <cellStyle name="Normal 3 7 2 3 2 2" xfId="16815"/>
    <cellStyle name="Normal 3 7 2 3 2 2 2" xfId="16816"/>
    <cellStyle name="Normal 3 7 2 3 2 2 3" xfId="16817"/>
    <cellStyle name="Normal 3 7 2 3 2 2 4" xfId="16818"/>
    <cellStyle name="Normal 3 7 2 3 2 3" xfId="16819"/>
    <cellStyle name="Normal 3 7 2 3 2 4" xfId="16820"/>
    <cellStyle name="Normal 3 7 2 3 2 5" xfId="16821"/>
    <cellStyle name="Normal 3 7 2 3 3" xfId="16822"/>
    <cellStyle name="Normal 3 7 2 3 3 2" xfId="16823"/>
    <cellStyle name="Normal 3 7 2 3 3 3" xfId="16824"/>
    <cellStyle name="Normal 3 7 2 3 3 4" xfId="16825"/>
    <cellStyle name="Normal 3 7 2 3 4" xfId="16826"/>
    <cellStyle name="Normal 3 7 2 3 5" xfId="16827"/>
    <cellStyle name="Normal 3 7 2 3 6" xfId="16828"/>
    <cellStyle name="Normal 3 7 2 4" xfId="16829"/>
    <cellStyle name="Normal 3 7 2 5" xfId="16830"/>
    <cellStyle name="Normal 3 7 2 5 2" xfId="16831"/>
    <cellStyle name="Normal 3 7 2 5 2 2" xfId="16832"/>
    <cellStyle name="Normal 3 7 2 5 2 3" xfId="16833"/>
    <cellStyle name="Normal 3 7 2 5 2 4" xfId="16834"/>
    <cellStyle name="Normal 3 7 2 5 3" xfId="16835"/>
    <cellStyle name="Normal 3 7 2 5 4" xfId="16836"/>
    <cellStyle name="Normal 3 7 2 5 5" xfId="16837"/>
    <cellStyle name="Normal 3 7 2 6" xfId="16838"/>
    <cellStyle name="Normal 3 7 2 6 2" xfId="16839"/>
    <cellStyle name="Normal 3 7 2 6 3" xfId="16840"/>
    <cellStyle name="Normal 3 7 2 6 4" xfId="16841"/>
    <cellStyle name="Normal 3 7 2 7" xfId="16842"/>
    <cellStyle name="Normal 3 7 2 8" xfId="16843"/>
    <cellStyle name="Normal 3 7 2 9" xfId="16844"/>
    <cellStyle name="Normal 3 7 3" xfId="16845"/>
    <cellStyle name="Normal 3 7 3 2" xfId="16846"/>
    <cellStyle name="Normal 3 7 3 2 2" xfId="16847"/>
    <cellStyle name="Normal 3 7 3 2 2 2" xfId="16848"/>
    <cellStyle name="Normal 3 7 3 2 2 2 2" xfId="16849"/>
    <cellStyle name="Normal 3 7 3 2 2 2 3" xfId="16850"/>
    <cellStyle name="Normal 3 7 3 2 2 2 4" xfId="16851"/>
    <cellStyle name="Normal 3 7 3 2 2 3" xfId="16852"/>
    <cellStyle name="Normal 3 7 3 2 2 4" xfId="16853"/>
    <cellStyle name="Normal 3 7 3 2 2 5" xfId="16854"/>
    <cellStyle name="Normal 3 7 3 2 3" xfId="16855"/>
    <cellStyle name="Normal 3 7 3 2 3 2" xfId="16856"/>
    <cellStyle name="Normal 3 7 3 2 3 3" xfId="16857"/>
    <cellStyle name="Normal 3 7 3 2 3 4" xfId="16858"/>
    <cellStyle name="Normal 3 7 3 2 4" xfId="16859"/>
    <cellStyle name="Normal 3 7 3 2 5" xfId="16860"/>
    <cellStyle name="Normal 3 7 3 2 6" xfId="16861"/>
    <cellStyle name="Normal 3 7 3 3" xfId="16862"/>
    <cellStyle name="Normal 3 7 3 3 2" xfId="16863"/>
    <cellStyle name="Normal 3 7 3 3 2 2" xfId="16864"/>
    <cellStyle name="Normal 3 7 3 3 2 3" xfId="16865"/>
    <cellStyle name="Normal 3 7 3 3 2 4" xfId="16866"/>
    <cellStyle name="Normal 3 7 3 3 3" xfId="16867"/>
    <cellStyle name="Normal 3 7 3 3 4" xfId="16868"/>
    <cellStyle name="Normal 3 7 3 3 5" xfId="16869"/>
    <cellStyle name="Normal 3 7 3 4" xfId="16870"/>
    <cellStyle name="Normal 3 7 3 5" xfId="16871"/>
    <cellStyle name="Normal 3 7 3 5 2" xfId="16872"/>
    <cellStyle name="Normal 3 7 3 5 3" xfId="16873"/>
    <cellStyle name="Normal 3 7 3 5 4" xfId="16874"/>
    <cellStyle name="Normal 3 7 3 6" xfId="16875"/>
    <cellStyle name="Normal 3 7 3 7" xfId="16876"/>
    <cellStyle name="Normal 3 7 3 8" xfId="16877"/>
    <cellStyle name="Normal 3 7 4" xfId="16878"/>
    <cellStyle name="Normal 3 7 4 2" xfId="16879"/>
    <cellStyle name="Normal 3 7 4 2 2" xfId="16880"/>
    <cellStyle name="Normal 3 7 4 2 2 2" xfId="16881"/>
    <cellStyle name="Normal 3 7 4 2 2 3" xfId="16882"/>
    <cellStyle name="Normal 3 7 4 2 2 4" xfId="16883"/>
    <cellStyle name="Normal 3 7 4 2 3" xfId="16884"/>
    <cellStyle name="Normal 3 7 4 2 4" xfId="16885"/>
    <cellStyle name="Normal 3 7 4 2 5" xfId="16886"/>
    <cellStyle name="Normal 3 7 4 3" xfId="16887"/>
    <cellStyle name="Normal 3 7 4 3 2" xfId="16888"/>
    <cellStyle name="Normal 3 7 4 3 3" xfId="16889"/>
    <cellStyle name="Normal 3 7 4 3 4" xfId="16890"/>
    <cellStyle name="Normal 3 7 4 4" xfId="16891"/>
    <cellStyle name="Normal 3 7 4 5" xfId="16892"/>
    <cellStyle name="Normal 3 7 4 6" xfId="16893"/>
    <cellStyle name="Normal 3 7 5" xfId="16894"/>
    <cellStyle name="Normal 3 7 6" xfId="16895"/>
    <cellStyle name="Normal 3 7 6 2" xfId="16896"/>
    <cellStyle name="Normal 3 7 6 2 2" xfId="16897"/>
    <cellStyle name="Normal 3 7 6 2 3" xfId="16898"/>
    <cellStyle name="Normal 3 7 6 2 4" xfId="16899"/>
    <cellStyle name="Normal 3 7 6 3" xfId="16900"/>
    <cellStyle name="Normal 3 7 6 4" xfId="16901"/>
    <cellStyle name="Normal 3 7 6 5" xfId="16902"/>
    <cellStyle name="Normal 3 7 7" xfId="16903"/>
    <cellStyle name="Normal 3 7 7 2" xfId="16904"/>
    <cellStyle name="Normal 3 7 7 3" xfId="16905"/>
    <cellStyle name="Normal 3 7 7 4" xfId="16906"/>
    <cellStyle name="Normal 3 7 8" xfId="16907"/>
    <cellStyle name="Normal 3 7 9" xfId="16908"/>
    <cellStyle name="Normal 3 8" xfId="16909"/>
    <cellStyle name="Normal 3 8 10" xfId="16910"/>
    <cellStyle name="Normal 3 8 11" xfId="16911"/>
    <cellStyle name="Normal 3 8 11 2" xfId="16912"/>
    <cellStyle name="Normal 3 8 11 2 2" xfId="16913"/>
    <cellStyle name="Normal 3 8 11 2 3" xfId="16914"/>
    <cellStyle name="Normal 3 8 11 2 4" xfId="16915"/>
    <cellStyle name="Normal 3 8 11 3" xfId="16916"/>
    <cellStyle name="Normal 3 8 11 4" xfId="16917"/>
    <cellStyle name="Normal 3 8 11 5" xfId="16918"/>
    <cellStyle name="Normal 3 8 12" xfId="16919"/>
    <cellStyle name="Normal 3 8 12 2" xfId="16920"/>
    <cellStyle name="Normal 3 8 12 3" xfId="16921"/>
    <cellStyle name="Normal 3 8 12 4" xfId="16922"/>
    <cellStyle name="Normal 3 8 13" xfId="16923"/>
    <cellStyle name="Normal 3 8 14" xfId="16924"/>
    <cellStyle name="Normal 3 8 15" xfId="16925"/>
    <cellStyle name="Normal 3 8 2" xfId="16926"/>
    <cellStyle name="Normal 3 8 2 10" xfId="16927"/>
    <cellStyle name="Normal 3 8 2 10 2" xfId="16928"/>
    <cellStyle name="Normal 3 8 2 10 2 2" xfId="16929"/>
    <cellStyle name="Normal 3 8 2 10 2 3" xfId="16930"/>
    <cellStyle name="Normal 3 8 2 10 2 4" xfId="16931"/>
    <cellStyle name="Normal 3 8 2 10 3" xfId="16932"/>
    <cellStyle name="Normal 3 8 2 10 4" xfId="16933"/>
    <cellStyle name="Normal 3 8 2 10 5" xfId="16934"/>
    <cellStyle name="Normal 3 8 2 11" xfId="16935"/>
    <cellStyle name="Normal 3 8 2 11 2" xfId="16936"/>
    <cellStyle name="Normal 3 8 2 11 3" xfId="16937"/>
    <cellStyle name="Normal 3 8 2 11 4" xfId="16938"/>
    <cellStyle name="Normal 3 8 2 12" xfId="16939"/>
    <cellStyle name="Normal 3 8 2 13" xfId="16940"/>
    <cellStyle name="Normal 3 8 2 14" xfId="16941"/>
    <cellStyle name="Normal 3 8 2 2" xfId="16942"/>
    <cellStyle name="Normal 3 8 2 2 2" xfId="16943"/>
    <cellStyle name="Normal 3 8 2 2 3" xfId="16944"/>
    <cellStyle name="Normal 3 8 2 2 4" xfId="16945"/>
    <cellStyle name="Normal 3 8 2 2 4 2" xfId="16946"/>
    <cellStyle name="Normal 3 8 2 2 4 2 2" xfId="16947"/>
    <cellStyle name="Normal 3 8 2 2 4 2 3" xfId="16948"/>
    <cellStyle name="Normal 3 8 2 2 4 2 4" xfId="16949"/>
    <cellStyle name="Normal 3 8 2 2 4 3" xfId="16950"/>
    <cellStyle name="Normal 3 8 2 2 4 4" xfId="16951"/>
    <cellStyle name="Normal 3 8 2 2 4 5" xfId="16952"/>
    <cellStyle name="Normal 3 8 2 2 5" xfId="16953"/>
    <cellStyle name="Normal 3 8 2 2 5 2" xfId="16954"/>
    <cellStyle name="Normal 3 8 2 2 5 3" xfId="16955"/>
    <cellStyle name="Normal 3 8 2 2 5 4" xfId="16956"/>
    <cellStyle name="Normal 3 8 2 2 6" xfId="16957"/>
    <cellStyle name="Normal 3 8 2 2 7" xfId="16958"/>
    <cellStyle name="Normal 3 8 2 2 8" xfId="16959"/>
    <cellStyle name="Normal 3 8 2 3" xfId="16960"/>
    <cellStyle name="Normal 3 8 2 3 2" xfId="16961"/>
    <cellStyle name="Normal 3 8 2 3 3" xfId="16962"/>
    <cellStyle name="Normal 3 8 2 3 3 2" xfId="16963"/>
    <cellStyle name="Normal 3 8 2 3 3 2 2" xfId="16964"/>
    <cellStyle name="Normal 3 8 2 3 3 2 3" xfId="16965"/>
    <cellStyle name="Normal 3 8 2 3 3 2 4" xfId="16966"/>
    <cellStyle name="Normal 3 8 2 3 3 3" xfId="16967"/>
    <cellStyle name="Normal 3 8 2 3 3 4" xfId="16968"/>
    <cellStyle name="Normal 3 8 2 3 3 5" xfId="16969"/>
    <cellStyle name="Normal 3 8 2 3 4" xfId="16970"/>
    <cellStyle name="Normal 3 8 2 3 4 2" xfId="16971"/>
    <cellStyle name="Normal 3 8 2 3 4 3" xfId="16972"/>
    <cellStyle name="Normal 3 8 2 3 4 4" xfId="16973"/>
    <cellStyle name="Normal 3 8 2 3 5" xfId="16974"/>
    <cellStyle name="Normal 3 8 2 3 6" xfId="16975"/>
    <cellStyle name="Normal 3 8 2 3 7" xfId="16976"/>
    <cellStyle name="Normal 3 8 2 4" xfId="16977"/>
    <cellStyle name="Normal 3 8 2 5" xfId="16978"/>
    <cellStyle name="Normal 3 8 2 6" xfId="16979"/>
    <cellStyle name="Normal 3 8 2 7" xfId="16980"/>
    <cellStyle name="Normal 3 8 2 8" xfId="16981"/>
    <cellStyle name="Normal 3 8 2 9" xfId="16982"/>
    <cellStyle name="Normal 3 8 3" xfId="16983"/>
    <cellStyle name="Normal 3 8 3 2" xfId="16984"/>
    <cellStyle name="Normal 3 8 3 3" xfId="16985"/>
    <cellStyle name="Normal 3 8 3 4" xfId="16986"/>
    <cellStyle name="Normal 3 8 3 4 2" xfId="16987"/>
    <cellStyle name="Normal 3 8 3 4 2 2" xfId="16988"/>
    <cellStyle name="Normal 3 8 3 4 2 3" xfId="16989"/>
    <cellStyle name="Normal 3 8 3 4 2 4" xfId="16990"/>
    <cellStyle name="Normal 3 8 3 4 3" xfId="16991"/>
    <cellStyle name="Normal 3 8 3 4 4" xfId="16992"/>
    <cellStyle name="Normal 3 8 3 4 5" xfId="16993"/>
    <cellStyle name="Normal 3 8 3 5" xfId="16994"/>
    <cellStyle name="Normal 3 8 3 5 2" xfId="16995"/>
    <cellStyle name="Normal 3 8 3 5 3" xfId="16996"/>
    <cellStyle name="Normal 3 8 3 5 4" xfId="16997"/>
    <cellStyle name="Normal 3 8 3 6" xfId="16998"/>
    <cellStyle name="Normal 3 8 3 7" xfId="16999"/>
    <cellStyle name="Normal 3 8 3 8" xfId="17000"/>
    <cellStyle name="Normal 3 8 4" xfId="17001"/>
    <cellStyle name="Normal 3 8 4 2" xfId="17002"/>
    <cellStyle name="Normal 3 8 4 3" xfId="17003"/>
    <cellStyle name="Normal 3 8 4 3 2" xfId="17004"/>
    <cellStyle name="Normal 3 8 4 3 2 2" xfId="17005"/>
    <cellStyle name="Normal 3 8 4 3 2 3" xfId="17006"/>
    <cellStyle name="Normal 3 8 4 3 2 4" xfId="17007"/>
    <cellStyle name="Normal 3 8 4 3 3" xfId="17008"/>
    <cellStyle name="Normal 3 8 4 3 4" xfId="17009"/>
    <cellStyle name="Normal 3 8 4 3 5" xfId="17010"/>
    <cellStyle name="Normal 3 8 4 4" xfId="17011"/>
    <cellStyle name="Normal 3 8 4 4 2" xfId="17012"/>
    <cellStyle name="Normal 3 8 4 4 3" xfId="17013"/>
    <cellStyle name="Normal 3 8 4 4 4" xfId="17014"/>
    <cellStyle name="Normal 3 8 4 5" xfId="17015"/>
    <cellStyle name="Normal 3 8 4 6" xfId="17016"/>
    <cellStyle name="Normal 3 8 4 7" xfId="17017"/>
    <cellStyle name="Normal 3 8 5" xfId="17018"/>
    <cellStyle name="Normal 3 8 6" xfId="17019"/>
    <cellStyle name="Normal 3 8 7" xfId="17020"/>
    <cellStyle name="Normal 3 8 8" xfId="17021"/>
    <cellStyle name="Normal 3 8 9" xfId="17022"/>
    <cellStyle name="Normal 3 8 9 2" xfId="17023"/>
    <cellStyle name="Normal 3 8 9 2 2" xfId="17024"/>
    <cellStyle name="Normal 3 8 9 2 2 2" xfId="17025"/>
    <cellStyle name="Normal 3 8 9 2 2 3" xfId="17026"/>
    <cellStyle name="Normal 3 8 9 2 2 4" xfId="17027"/>
    <cellStyle name="Normal 3 8 9 2 3" xfId="17028"/>
    <cellStyle name="Normal 3 8 9 2 4" xfId="17029"/>
    <cellStyle name="Normal 3 8 9 2 5" xfId="17030"/>
    <cellStyle name="Normal 3 8 9 3" xfId="17031"/>
    <cellStyle name="Normal 3 8 9 4" xfId="17032"/>
    <cellStyle name="Normal 3 8 9 4 2" xfId="17033"/>
    <cellStyle name="Normal 3 8 9 4 3" xfId="17034"/>
    <cellStyle name="Normal 3 8 9 4 4" xfId="17035"/>
    <cellStyle name="Normal 3 8 9 5" xfId="17036"/>
    <cellStyle name="Normal 3 8 9 6" xfId="17037"/>
    <cellStyle name="Normal 3 8 9 7" xfId="17038"/>
    <cellStyle name="Normal 3 9" xfId="17039"/>
    <cellStyle name="Normal 3 9 2" xfId="17040"/>
    <cellStyle name="Normal 3 9 2 2" xfId="17041"/>
    <cellStyle name="Normal 3 9 2 3" xfId="17042"/>
    <cellStyle name="Normal 3 9 2 3 2" xfId="17043"/>
    <cellStyle name="Normal 3 9 2 3 2 2" xfId="17044"/>
    <cellStyle name="Normal 3 9 2 3 2 3" xfId="17045"/>
    <cellStyle name="Normal 3 9 2 3 2 4" xfId="17046"/>
    <cellStyle name="Normal 3 9 2 3 3" xfId="17047"/>
    <cellStyle name="Normal 3 9 2 3 4" xfId="17048"/>
    <cellStyle name="Normal 3 9 2 3 5" xfId="17049"/>
    <cellStyle name="Normal 3 9 2 4" xfId="17050"/>
    <cellStyle name="Normal 3 9 2 4 2" xfId="17051"/>
    <cellStyle name="Normal 3 9 2 4 3" xfId="17052"/>
    <cellStyle name="Normal 3 9 2 4 4" xfId="17053"/>
    <cellStyle name="Normal 3 9 2 5" xfId="17054"/>
    <cellStyle name="Normal 3 9 2 6" xfId="17055"/>
    <cellStyle name="Normal 3 9 2 7" xfId="17056"/>
    <cellStyle name="Normal 3 9 3" xfId="17057"/>
    <cellStyle name="Normal 3 9 3 2" xfId="17058"/>
    <cellStyle name="Normal 3 9 3 2 2" xfId="17059"/>
    <cellStyle name="Normal 3 9 3 2 2 2" xfId="17060"/>
    <cellStyle name="Normal 3 9 3 2 2 3" xfId="17061"/>
    <cellStyle name="Normal 3 9 3 2 2 4" xfId="17062"/>
    <cellStyle name="Normal 3 9 3 2 3" xfId="17063"/>
    <cellStyle name="Normal 3 9 3 2 4" xfId="17064"/>
    <cellStyle name="Normal 3 9 3 2 5" xfId="17065"/>
    <cellStyle name="Normal 3 9 3 3" xfId="17066"/>
    <cellStyle name="Normal 3 9 3 3 2" xfId="17067"/>
    <cellStyle name="Normal 3 9 3 3 3" xfId="17068"/>
    <cellStyle name="Normal 3 9 3 3 4" xfId="17069"/>
    <cellStyle name="Normal 3 9 3 4" xfId="17070"/>
    <cellStyle name="Normal 3 9 3 5" xfId="17071"/>
    <cellStyle name="Normal 3 9 3 6" xfId="17072"/>
    <cellStyle name="Normal 3 9 4" xfId="17073"/>
    <cellStyle name="Normal 3 9 5" xfId="17074"/>
    <cellStyle name="Normal 3 9 5 2" xfId="17075"/>
    <cellStyle name="Normal 3 9 5 2 2" xfId="17076"/>
    <cellStyle name="Normal 3 9 5 2 3" xfId="17077"/>
    <cellStyle name="Normal 3 9 5 2 4" xfId="17078"/>
    <cellStyle name="Normal 3 9 5 3" xfId="17079"/>
    <cellStyle name="Normal 3 9 5 4" xfId="17080"/>
    <cellStyle name="Normal 3 9 5 5" xfId="17081"/>
    <cellStyle name="Normal 3 9 6" xfId="17082"/>
    <cellStyle name="Normal 3 9 7" xfId="17083"/>
    <cellStyle name="Normal 3 9 8" xfId="17084"/>
    <cellStyle name="Normal 30" xfId="17085"/>
    <cellStyle name="Normal 30 10" xfId="17086"/>
    <cellStyle name="Normal 30 10 2" xfId="17087"/>
    <cellStyle name="Normal 30 11" xfId="17088"/>
    <cellStyle name="Normal 30 11 2" xfId="17089"/>
    <cellStyle name="Normal 30 12" xfId="17090"/>
    <cellStyle name="Normal 30 12 2" xfId="17091"/>
    <cellStyle name="Normal 30 13" xfId="17092"/>
    <cellStyle name="Normal 30 13 2" xfId="17093"/>
    <cellStyle name="Normal 30 13 2 2" xfId="17094"/>
    <cellStyle name="Normal 30 13 2 3" xfId="17095"/>
    <cellStyle name="Normal 30 13 2 4" xfId="17096"/>
    <cellStyle name="Normal 30 13 3" xfId="17097"/>
    <cellStyle name="Normal 30 13 4" xfId="17098"/>
    <cellStyle name="Normal 30 13 5" xfId="17099"/>
    <cellStyle name="Normal 30 14" xfId="17100"/>
    <cellStyle name="Normal 30 14 2" xfId="17101"/>
    <cellStyle name="Normal 30 14 3" xfId="17102"/>
    <cellStyle name="Normal 30 14 4" xfId="17103"/>
    <cellStyle name="Normal 30 15" xfId="17104"/>
    <cellStyle name="Normal 30 16" xfId="17105"/>
    <cellStyle name="Normal 30 17" xfId="17106"/>
    <cellStyle name="Normal 30 2" xfId="17107"/>
    <cellStyle name="Normal 30 2 2" xfId="17108"/>
    <cellStyle name="Normal 30 3" xfId="17109"/>
    <cellStyle name="Normal 30 3 2" xfId="17110"/>
    <cellStyle name="Normal 30 4" xfId="17111"/>
    <cellStyle name="Normal 30 4 2" xfId="17112"/>
    <cellStyle name="Normal 30 5" xfId="17113"/>
    <cellStyle name="Normal 30 5 2" xfId="17114"/>
    <cellStyle name="Normal 30 6" xfId="17115"/>
    <cellStyle name="Normal 30 6 2" xfId="17116"/>
    <cellStyle name="Normal 30 7" xfId="17117"/>
    <cellStyle name="Normal 30 7 2" xfId="17118"/>
    <cellStyle name="Normal 30 8" xfId="17119"/>
    <cellStyle name="Normal 30 8 2" xfId="17120"/>
    <cellStyle name="Normal 30 9" xfId="17121"/>
    <cellStyle name="Normal 30 9 2" xfId="17122"/>
    <cellStyle name="Normal 31" xfId="17123"/>
    <cellStyle name="Normal 31 2" xfId="17124"/>
    <cellStyle name="Normal 31 3" xfId="17125"/>
    <cellStyle name="Normal 31 3 2" xfId="17126"/>
    <cellStyle name="Normal 31 3 2 2" xfId="17127"/>
    <cellStyle name="Normal 31 3 2 2 2" xfId="17128"/>
    <cellStyle name="Normal 31 3 2 2 3" xfId="17129"/>
    <cellStyle name="Normal 31 3 2 2 4" xfId="17130"/>
    <cellStyle name="Normal 31 3 2 3" xfId="17131"/>
    <cellStyle name="Normal 31 3 2 4" xfId="17132"/>
    <cellStyle name="Normal 31 3 2 5" xfId="17133"/>
    <cellStyle name="Normal 31 3 3" xfId="17134"/>
    <cellStyle name="Normal 31 3 3 2" xfId="17135"/>
    <cellStyle name="Normal 31 3 3 3" xfId="17136"/>
    <cellStyle name="Normal 31 3 3 4" xfId="17137"/>
    <cellStyle name="Normal 31 3 4" xfId="17138"/>
    <cellStyle name="Normal 31 3 5" xfId="17139"/>
    <cellStyle name="Normal 31 3 6" xfId="17140"/>
    <cellStyle name="Normal 32" xfId="17141"/>
    <cellStyle name="Normal 32 2" xfId="17142"/>
    <cellStyle name="Normal 32 3" xfId="17143"/>
    <cellStyle name="Normal 32 3 2" xfId="17144"/>
    <cellStyle name="Normal 32 3 2 2" xfId="17145"/>
    <cellStyle name="Normal 32 3 2 2 2" xfId="17146"/>
    <cellStyle name="Normal 32 3 2 2 3" xfId="17147"/>
    <cellStyle name="Normal 32 3 2 2 4" xfId="17148"/>
    <cellStyle name="Normal 32 3 2 3" xfId="17149"/>
    <cellStyle name="Normal 32 3 2 4" xfId="17150"/>
    <cellStyle name="Normal 32 3 2 5" xfId="17151"/>
    <cellStyle name="Normal 32 3 3" xfId="17152"/>
    <cellStyle name="Normal 32 3 3 2" xfId="17153"/>
    <cellStyle name="Normal 32 3 3 3" xfId="17154"/>
    <cellStyle name="Normal 32 3 3 4" xfId="17155"/>
    <cellStyle name="Normal 32 3 4" xfId="17156"/>
    <cellStyle name="Normal 32 3 5" xfId="17157"/>
    <cellStyle name="Normal 32 3 6" xfId="17158"/>
    <cellStyle name="Normal 33" xfId="17159"/>
    <cellStyle name="Normal 33 2" xfId="17160"/>
    <cellStyle name="Normal 33 3" xfId="17161"/>
    <cellStyle name="Normal 33 3 2" xfId="17162"/>
    <cellStyle name="Normal 33 3 2 2" xfId="17163"/>
    <cellStyle name="Normal 33 3 2 2 2" xfId="17164"/>
    <cellStyle name="Normal 33 3 2 2 3" xfId="17165"/>
    <cellStyle name="Normal 33 3 2 2 4" xfId="17166"/>
    <cellStyle name="Normal 33 3 2 3" xfId="17167"/>
    <cellStyle name="Normal 33 3 2 4" xfId="17168"/>
    <cellStyle name="Normal 33 3 2 5" xfId="17169"/>
    <cellStyle name="Normal 33 3 3" xfId="17170"/>
    <cellStyle name="Normal 33 3 3 2" xfId="17171"/>
    <cellStyle name="Normal 33 3 3 3" xfId="17172"/>
    <cellStyle name="Normal 33 3 3 4" xfId="17173"/>
    <cellStyle name="Normal 33 3 4" xfId="17174"/>
    <cellStyle name="Normal 33 3 5" xfId="17175"/>
    <cellStyle name="Normal 33 3 6" xfId="17176"/>
    <cellStyle name="Normal 34" xfId="17177"/>
    <cellStyle name="Normal 34 2" xfId="17178"/>
    <cellStyle name="Normal 34 2 2" xfId="17179"/>
    <cellStyle name="Normal 34 2 2 2" xfId="17180"/>
    <cellStyle name="Normal 34 2 2 3" xfId="17181"/>
    <cellStyle name="Normal 34 2 2 4" xfId="17182"/>
    <cellStyle name="Normal 34 2 3" xfId="17183"/>
    <cellStyle name="Normal 34 2 4" xfId="17184"/>
    <cellStyle name="Normal 34 2 5" xfId="17185"/>
    <cellStyle name="Normal 34 3" xfId="17186"/>
    <cellStyle name="Normal 34 4" xfId="17187"/>
    <cellStyle name="Normal 34 4 2" xfId="17188"/>
    <cellStyle name="Normal 34 4 3" xfId="17189"/>
    <cellStyle name="Normal 34 4 4" xfId="17190"/>
    <cellStyle name="Normal 34 5" xfId="17191"/>
    <cellStyle name="Normal 34 6" xfId="17192"/>
    <cellStyle name="Normal 34 7" xfId="17193"/>
    <cellStyle name="Normal 35" xfId="17194"/>
    <cellStyle name="Normal 35 2" xfId="17195"/>
    <cellStyle name="Normal 35 2 2" xfId="17196"/>
    <cellStyle name="Normal 35 2 2 2" xfId="17197"/>
    <cellStyle name="Normal 35 2 2 2 2" xfId="17198"/>
    <cellStyle name="Normal 35 2 2 2 3" xfId="17199"/>
    <cellStyle name="Normal 35 2 2 2 4" xfId="17200"/>
    <cellStyle name="Normal 35 2 2 3" xfId="17201"/>
    <cellStyle name="Normal 35 2 2 4" xfId="17202"/>
    <cellStyle name="Normal 35 2 2 5" xfId="17203"/>
    <cellStyle name="Normal 35 2 3" xfId="17204"/>
    <cellStyle name="Normal 35 2 3 2" xfId="17205"/>
    <cellStyle name="Normal 35 2 3 3" xfId="17206"/>
    <cellStyle name="Normal 35 2 3 4" xfId="17207"/>
    <cellStyle name="Normal 35 2 4" xfId="17208"/>
    <cellStyle name="Normal 35 2 5" xfId="17209"/>
    <cellStyle name="Normal 35 2 6" xfId="17210"/>
    <cellStyle name="Normal 36" xfId="17211"/>
    <cellStyle name="Normal 36 2" xfId="17212"/>
    <cellStyle name="Normal 36 2 2" xfId="17213"/>
    <cellStyle name="Normal 36 2 2 2" xfId="17214"/>
    <cellStyle name="Normal 36 2 2 3" xfId="17215"/>
    <cellStyle name="Normal 36 2 2 4" xfId="17216"/>
    <cellStyle name="Normal 36 2 3" xfId="17217"/>
    <cellStyle name="Normal 36 2 4" xfId="17218"/>
    <cellStyle name="Normal 36 2 5" xfId="17219"/>
    <cellStyle name="Normal 36 3" xfId="17220"/>
    <cellStyle name="Normal 36 4" xfId="17221"/>
    <cellStyle name="Normal 36 4 2" xfId="17222"/>
    <cellStyle name="Normal 36 4 3" xfId="17223"/>
    <cellStyle name="Normal 36 4 4" xfId="17224"/>
    <cellStyle name="Normal 36 5" xfId="17225"/>
    <cellStyle name="Normal 36 6" xfId="17226"/>
    <cellStyle name="Normal 36 7" xfId="17227"/>
    <cellStyle name="Normal 37" xfId="17228"/>
    <cellStyle name="Normal 37 2" xfId="17229"/>
    <cellStyle name="Normal 37 3" xfId="17230"/>
    <cellStyle name="Normal 37 3 2" xfId="17231"/>
    <cellStyle name="Normal 37 3 2 2" xfId="17232"/>
    <cellStyle name="Normal 37 3 2 2 2" xfId="17233"/>
    <cellStyle name="Normal 37 3 2 2 3" xfId="17234"/>
    <cellStyle name="Normal 37 3 2 2 4" xfId="17235"/>
    <cellStyle name="Normal 37 3 2 3" xfId="17236"/>
    <cellStyle name="Normal 37 3 2 4" xfId="17237"/>
    <cellStyle name="Normal 37 3 2 5" xfId="17238"/>
    <cellStyle name="Normal 37 3 3" xfId="17239"/>
    <cellStyle name="Normal 37 3 3 2" xfId="17240"/>
    <cellStyle name="Normal 37 3 3 3" xfId="17241"/>
    <cellStyle name="Normal 37 3 3 4" xfId="17242"/>
    <cellStyle name="Normal 37 3 4" xfId="17243"/>
    <cellStyle name="Normal 37 3 5" xfId="17244"/>
    <cellStyle name="Normal 37 3 6" xfId="17245"/>
    <cellStyle name="Normal 38" xfId="17246"/>
    <cellStyle name="Normal 38 2" xfId="17247"/>
    <cellStyle name="Normal 38 3" xfId="17248"/>
    <cellStyle name="Normal 38 3 2" xfId="17249"/>
    <cellStyle name="Normal 38 3 2 2" xfId="17250"/>
    <cellStyle name="Normal 38 3 2 2 2" xfId="17251"/>
    <cellStyle name="Normal 38 3 2 2 3" xfId="17252"/>
    <cellStyle name="Normal 38 3 2 2 4" xfId="17253"/>
    <cellStyle name="Normal 38 3 2 3" xfId="17254"/>
    <cellStyle name="Normal 38 3 2 4" xfId="17255"/>
    <cellStyle name="Normal 38 3 2 5" xfId="17256"/>
    <cellStyle name="Normal 38 3 3" xfId="17257"/>
    <cellStyle name="Normal 38 3 3 2" xfId="17258"/>
    <cellStyle name="Normal 38 3 3 3" xfId="17259"/>
    <cellStyle name="Normal 38 3 3 4" xfId="17260"/>
    <cellStyle name="Normal 38 3 4" xfId="17261"/>
    <cellStyle name="Normal 38 3 5" xfId="17262"/>
    <cellStyle name="Normal 38 3 6" xfId="17263"/>
    <cellStyle name="Normal 39" xfId="17264"/>
    <cellStyle name="Normal 39 2" xfId="17265"/>
    <cellStyle name="Normal 39 3" xfId="17266"/>
    <cellStyle name="Normal 39 3 2" xfId="17267"/>
    <cellStyle name="Normal 39 3 2 2" xfId="17268"/>
    <cellStyle name="Normal 39 3 2 2 2" xfId="17269"/>
    <cellStyle name="Normal 39 3 2 2 3" xfId="17270"/>
    <cellStyle name="Normal 39 3 2 2 4" xfId="17271"/>
    <cellStyle name="Normal 39 3 2 3" xfId="17272"/>
    <cellStyle name="Normal 39 3 2 4" xfId="17273"/>
    <cellStyle name="Normal 39 3 2 5" xfId="17274"/>
    <cellStyle name="Normal 39 3 3" xfId="17275"/>
    <cellStyle name="Normal 39 3 3 2" xfId="17276"/>
    <cellStyle name="Normal 39 3 3 3" xfId="17277"/>
    <cellStyle name="Normal 39 3 3 4" xfId="17278"/>
    <cellStyle name="Normal 39 3 4" xfId="17279"/>
    <cellStyle name="Normal 39 3 5" xfId="17280"/>
    <cellStyle name="Normal 39 3 6" xfId="17281"/>
    <cellStyle name="Normal 4" xfId="13"/>
    <cellStyle name="Normal 4 10" xfId="17282"/>
    <cellStyle name="Normal 4 11" xfId="17283"/>
    <cellStyle name="Normal 4 12" xfId="17284"/>
    <cellStyle name="Normal 4 13" xfId="17285"/>
    <cellStyle name="Normal 4 13 2" xfId="17286"/>
    <cellStyle name="Normal 4 13 3" xfId="17287"/>
    <cellStyle name="Normal 4 13 4" xfId="17288"/>
    <cellStyle name="Normal 4 14" xfId="17289"/>
    <cellStyle name="Normal 4 14 2" xfId="17290"/>
    <cellStyle name="Normal 4 14 3" xfId="17291"/>
    <cellStyle name="Normal 4 2" xfId="17292"/>
    <cellStyle name="Normal 4 2 10" xfId="17293"/>
    <cellStyle name="Normal 4 2 11" xfId="17294"/>
    <cellStyle name="Normal 4 2 11 2" xfId="17295"/>
    <cellStyle name="Normal 4 2 11 2 2" xfId="17296"/>
    <cellStyle name="Normal 4 2 11 2 3" xfId="17297"/>
    <cellStyle name="Normal 4 2 11 2 4" xfId="17298"/>
    <cellStyle name="Normal 4 2 11 3" xfId="17299"/>
    <cellStyle name="Normal 4 2 11 4" xfId="17300"/>
    <cellStyle name="Normal 4 2 11 5" xfId="17301"/>
    <cellStyle name="Normal 4 2 12" xfId="17302"/>
    <cellStyle name="Normal 4 2 13" xfId="17303"/>
    <cellStyle name="Normal 4 2 14" xfId="17304"/>
    <cellStyle name="Normal 4 2 2" xfId="17305"/>
    <cellStyle name="Normal 4 2 2 10" xfId="17306"/>
    <cellStyle name="Normal 4 2 2 10 2" xfId="17307"/>
    <cellStyle name="Normal 4 2 2 10 2 2" xfId="17308"/>
    <cellStyle name="Normal 4 2 2 10 2 3" xfId="17309"/>
    <cellStyle name="Normal 4 2 2 10 2 4" xfId="17310"/>
    <cellStyle name="Normal 4 2 2 10 3" xfId="17311"/>
    <cellStyle name="Normal 4 2 2 10 4" xfId="17312"/>
    <cellStyle name="Normal 4 2 2 10 5" xfId="17313"/>
    <cellStyle name="Normal 4 2 2 11" xfId="17314"/>
    <cellStyle name="Normal 4 2 2 12" xfId="17315"/>
    <cellStyle name="Normal 4 2 2 13" xfId="17316"/>
    <cellStyle name="Normal 4 2 2 14" xfId="17317"/>
    <cellStyle name="Normal 4 2 2 2" xfId="17318"/>
    <cellStyle name="Normal 4 2 2 2 2" xfId="17319"/>
    <cellStyle name="Normal 4 2 2 2 2 2" xfId="17320"/>
    <cellStyle name="Normal 4 2 2 2 2 2 2" xfId="17321"/>
    <cellStyle name="Normal 4 2 2 2 2 2 2 2" xfId="17322"/>
    <cellStyle name="Normal 4 2 2 2 2 2 2 2 2" xfId="17323"/>
    <cellStyle name="Normal 4 2 2 2 2 2 2 2 3" xfId="17324"/>
    <cellStyle name="Normal 4 2 2 2 2 2 2 2 4" xfId="17325"/>
    <cellStyle name="Normal 4 2 2 2 2 2 2 3" xfId="17326"/>
    <cellStyle name="Normal 4 2 2 2 2 2 2 4" xfId="17327"/>
    <cellStyle name="Normal 4 2 2 2 2 2 2 5" xfId="17328"/>
    <cellStyle name="Normal 4 2 2 2 2 2 3" xfId="17329"/>
    <cellStyle name="Normal 4 2 2 2 2 2 3 2" xfId="17330"/>
    <cellStyle name="Normal 4 2 2 2 2 2 3 3" xfId="17331"/>
    <cellStyle name="Normal 4 2 2 2 2 2 3 4" xfId="17332"/>
    <cellStyle name="Normal 4 2 2 2 2 2 4" xfId="17333"/>
    <cellStyle name="Normal 4 2 2 2 2 2 5" xfId="17334"/>
    <cellStyle name="Normal 4 2 2 2 2 2 6" xfId="17335"/>
    <cellStyle name="Normal 4 2 2 2 2 3" xfId="17336"/>
    <cellStyle name="Normal 4 2 2 2 2 3 2" xfId="17337"/>
    <cellStyle name="Normal 4 2 2 2 2 3 2 2" xfId="17338"/>
    <cellStyle name="Normal 4 2 2 2 2 3 2 2 2" xfId="17339"/>
    <cellStyle name="Normal 4 2 2 2 2 3 2 2 3" xfId="17340"/>
    <cellStyle name="Normal 4 2 2 2 2 3 2 2 4" xfId="17341"/>
    <cellStyle name="Normal 4 2 2 2 2 3 2 3" xfId="17342"/>
    <cellStyle name="Normal 4 2 2 2 2 3 2 4" xfId="17343"/>
    <cellStyle name="Normal 4 2 2 2 2 3 2 5" xfId="17344"/>
    <cellStyle name="Normal 4 2 2 2 2 3 3" xfId="17345"/>
    <cellStyle name="Normal 4 2 2 2 2 3 3 2" xfId="17346"/>
    <cellStyle name="Normal 4 2 2 2 2 3 3 3" xfId="17347"/>
    <cellStyle name="Normal 4 2 2 2 2 3 3 4" xfId="17348"/>
    <cellStyle name="Normal 4 2 2 2 2 3 4" xfId="17349"/>
    <cellStyle name="Normal 4 2 2 2 2 3 5" xfId="17350"/>
    <cellStyle name="Normal 4 2 2 2 2 3 6" xfId="17351"/>
    <cellStyle name="Normal 4 2 2 2 2 4" xfId="17352"/>
    <cellStyle name="Normal 4 2 2 2 2 4 2" xfId="17353"/>
    <cellStyle name="Normal 4 2 2 2 2 4 2 2" xfId="17354"/>
    <cellStyle name="Normal 4 2 2 2 2 4 2 3" xfId="17355"/>
    <cellStyle name="Normal 4 2 2 2 2 4 2 4" xfId="17356"/>
    <cellStyle name="Normal 4 2 2 2 2 4 3" xfId="17357"/>
    <cellStyle name="Normal 4 2 2 2 2 4 4" xfId="17358"/>
    <cellStyle name="Normal 4 2 2 2 2 4 5" xfId="17359"/>
    <cellStyle name="Normal 4 2 2 2 2 5" xfId="17360"/>
    <cellStyle name="Normal 4 2 2 2 2 5 2" xfId="17361"/>
    <cellStyle name="Normal 4 2 2 2 2 5 3" xfId="17362"/>
    <cellStyle name="Normal 4 2 2 2 2 5 4" xfId="17363"/>
    <cellStyle name="Normal 4 2 2 2 2 6" xfId="17364"/>
    <cellStyle name="Normal 4 2 2 2 2 7" xfId="17365"/>
    <cellStyle name="Normal 4 2 2 2 2 8" xfId="17366"/>
    <cellStyle name="Normal 4 2 2 2 3" xfId="17367"/>
    <cellStyle name="Normal 4 2 2 2 3 2" xfId="17368"/>
    <cellStyle name="Normal 4 2 2 2 3 2 2" xfId="17369"/>
    <cellStyle name="Normal 4 2 2 2 3 2 2 2" xfId="17370"/>
    <cellStyle name="Normal 4 2 2 2 3 2 2 3" xfId="17371"/>
    <cellStyle name="Normal 4 2 2 2 3 2 2 4" xfId="17372"/>
    <cellStyle name="Normal 4 2 2 2 3 2 3" xfId="17373"/>
    <cellStyle name="Normal 4 2 2 2 3 2 4" xfId="17374"/>
    <cellStyle name="Normal 4 2 2 2 3 2 5" xfId="17375"/>
    <cellStyle name="Normal 4 2 2 2 3 3" xfId="17376"/>
    <cellStyle name="Normal 4 2 2 2 3 3 2" xfId="17377"/>
    <cellStyle name="Normal 4 2 2 2 3 3 3" xfId="17378"/>
    <cellStyle name="Normal 4 2 2 2 3 3 4" xfId="17379"/>
    <cellStyle name="Normal 4 2 2 2 3 4" xfId="17380"/>
    <cellStyle name="Normal 4 2 2 2 3 5" xfId="17381"/>
    <cellStyle name="Normal 4 2 2 2 3 6" xfId="17382"/>
    <cellStyle name="Normal 4 2 2 2 4" xfId="17383"/>
    <cellStyle name="Normal 4 2 2 2 4 2" xfId="17384"/>
    <cellStyle name="Normal 4 2 2 2 4 2 2" xfId="17385"/>
    <cellStyle name="Normal 4 2 2 2 4 2 2 2" xfId="17386"/>
    <cellStyle name="Normal 4 2 2 2 4 2 2 3" xfId="17387"/>
    <cellStyle name="Normal 4 2 2 2 4 2 2 4" xfId="17388"/>
    <cellStyle name="Normal 4 2 2 2 4 2 3" xfId="17389"/>
    <cellStyle name="Normal 4 2 2 2 4 2 4" xfId="17390"/>
    <cellStyle name="Normal 4 2 2 2 4 2 5" xfId="17391"/>
    <cellStyle name="Normal 4 2 2 2 4 3" xfId="17392"/>
    <cellStyle name="Normal 4 2 2 2 4 3 2" xfId="17393"/>
    <cellStyle name="Normal 4 2 2 2 4 3 3" xfId="17394"/>
    <cellStyle name="Normal 4 2 2 2 4 3 4" xfId="17395"/>
    <cellStyle name="Normal 4 2 2 2 4 4" xfId="17396"/>
    <cellStyle name="Normal 4 2 2 2 4 5" xfId="17397"/>
    <cellStyle name="Normal 4 2 2 2 4 6" xfId="17398"/>
    <cellStyle name="Normal 4 2 2 2 5" xfId="17399"/>
    <cellStyle name="Normal 4 2 2 2 5 2" xfId="17400"/>
    <cellStyle name="Normal 4 2 2 2 5 2 2" xfId="17401"/>
    <cellStyle name="Normal 4 2 2 2 5 2 3" xfId="17402"/>
    <cellStyle name="Normal 4 2 2 2 5 2 4" xfId="17403"/>
    <cellStyle name="Normal 4 2 2 2 5 3" xfId="17404"/>
    <cellStyle name="Normal 4 2 2 2 5 4" xfId="17405"/>
    <cellStyle name="Normal 4 2 2 2 5 5" xfId="17406"/>
    <cellStyle name="Normal 4 2 2 2 6" xfId="17407"/>
    <cellStyle name="Normal 4 2 2 2 6 2" xfId="17408"/>
    <cellStyle name="Normal 4 2 2 2 6 3" xfId="17409"/>
    <cellStyle name="Normal 4 2 2 2 6 4" xfId="17410"/>
    <cellStyle name="Normal 4 2 2 2 7" xfId="17411"/>
    <cellStyle name="Normal 4 2 2 2 8" xfId="17412"/>
    <cellStyle name="Normal 4 2 2 2 9" xfId="17413"/>
    <cellStyle name="Normal 4 2 2 3" xfId="17414"/>
    <cellStyle name="Normal 4 2 2 3 2" xfId="17415"/>
    <cellStyle name="Normal 4 2 2 3 2 2" xfId="17416"/>
    <cellStyle name="Normal 4 2 2 3 2 2 2" xfId="17417"/>
    <cellStyle name="Normal 4 2 2 3 2 2 2 2" xfId="17418"/>
    <cellStyle name="Normal 4 2 2 3 2 2 2 2 2" xfId="17419"/>
    <cellStyle name="Normal 4 2 2 3 2 2 2 2 3" xfId="17420"/>
    <cellStyle name="Normal 4 2 2 3 2 2 2 2 4" xfId="17421"/>
    <cellStyle name="Normal 4 2 2 3 2 2 2 3" xfId="17422"/>
    <cellStyle name="Normal 4 2 2 3 2 2 2 4" xfId="17423"/>
    <cellStyle name="Normal 4 2 2 3 2 2 2 5" xfId="17424"/>
    <cellStyle name="Normal 4 2 2 3 2 2 3" xfId="17425"/>
    <cellStyle name="Normal 4 2 2 3 2 2 3 2" xfId="17426"/>
    <cellStyle name="Normal 4 2 2 3 2 2 3 3" xfId="17427"/>
    <cellStyle name="Normal 4 2 2 3 2 2 3 4" xfId="17428"/>
    <cellStyle name="Normal 4 2 2 3 2 2 4" xfId="17429"/>
    <cellStyle name="Normal 4 2 2 3 2 2 5" xfId="17430"/>
    <cellStyle name="Normal 4 2 2 3 2 2 6" xfId="17431"/>
    <cellStyle name="Normal 4 2 2 3 2 3" xfId="17432"/>
    <cellStyle name="Normal 4 2 2 3 2 3 2" xfId="17433"/>
    <cellStyle name="Normal 4 2 2 3 2 3 2 2" xfId="17434"/>
    <cellStyle name="Normal 4 2 2 3 2 3 2 2 2" xfId="17435"/>
    <cellStyle name="Normal 4 2 2 3 2 3 2 2 3" xfId="17436"/>
    <cellStyle name="Normal 4 2 2 3 2 3 2 2 4" xfId="17437"/>
    <cellStyle name="Normal 4 2 2 3 2 3 2 3" xfId="17438"/>
    <cellStyle name="Normal 4 2 2 3 2 3 2 4" xfId="17439"/>
    <cellStyle name="Normal 4 2 2 3 2 3 2 5" xfId="17440"/>
    <cellStyle name="Normal 4 2 2 3 2 3 3" xfId="17441"/>
    <cellStyle name="Normal 4 2 2 3 2 3 3 2" xfId="17442"/>
    <cellStyle name="Normal 4 2 2 3 2 3 3 3" xfId="17443"/>
    <cellStyle name="Normal 4 2 2 3 2 3 3 4" xfId="17444"/>
    <cellStyle name="Normal 4 2 2 3 2 3 4" xfId="17445"/>
    <cellStyle name="Normal 4 2 2 3 2 3 5" xfId="17446"/>
    <cellStyle name="Normal 4 2 2 3 2 3 6" xfId="17447"/>
    <cellStyle name="Normal 4 2 2 3 2 4" xfId="17448"/>
    <cellStyle name="Normal 4 2 2 3 2 4 2" xfId="17449"/>
    <cellStyle name="Normal 4 2 2 3 2 4 2 2" xfId="17450"/>
    <cellStyle name="Normal 4 2 2 3 2 4 2 3" xfId="17451"/>
    <cellStyle name="Normal 4 2 2 3 2 4 2 4" xfId="17452"/>
    <cellStyle name="Normal 4 2 2 3 2 4 3" xfId="17453"/>
    <cellStyle name="Normal 4 2 2 3 2 4 4" xfId="17454"/>
    <cellStyle name="Normal 4 2 2 3 2 4 5" xfId="17455"/>
    <cellStyle name="Normal 4 2 2 3 2 5" xfId="17456"/>
    <cellStyle name="Normal 4 2 2 3 2 5 2" xfId="17457"/>
    <cellStyle name="Normal 4 2 2 3 2 5 3" xfId="17458"/>
    <cellStyle name="Normal 4 2 2 3 2 5 4" xfId="17459"/>
    <cellStyle name="Normal 4 2 2 3 2 6" xfId="17460"/>
    <cellStyle name="Normal 4 2 2 3 2 7" xfId="17461"/>
    <cellStyle name="Normal 4 2 2 3 2 8" xfId="17462"/>
    <cellStyle name="Normal 4 2 2 3 3" xfId="17463"/>
    <cellStyle name="Normal 4 2 2 3 3 2" xfId="17464"/>
    <cellStyle name="Normal 4 2 2 3 3 2 2" xfId="17465"/>
    <cellStyle name="Normal 4 2 2 3 3 2 2 2" xfId="17466"/>
    <cellStyle name="Normal 4 2 2 3 3 2 2 3" xfId="17467"/>
    <cellStyle name="Normal 4 2 2 3 3 2 2 4" xfId="17468"/>
    <cellStyle name="Normal 4 2 2 3 3 2 3" xfId="17469"/>
    <cellStyle name="Normal 4 2 2 3 3 2 4" xfId="17470"/>
    <cellStyle name="Normal 4 2 2 3 3 2 5" xfId="17471"/>
    <cellStyle name="Normal 4 2 2 3 3 3" xfId="17472"/>
    <cellStyle name="Normal 4 2 2 3 3 3 2" xfId="17473"/>
    <cellStyle name="Normal 4 2 2 3 3 3 3" xfId="17474"/>
    <cellStyle name="Normal 4 2 2 3 3 3 4" xfId="17475"/>
    <cellStyle name="Normal 4 2 2 3 3 4" xfId="17476"/>
    <cellStyle name="Normal 4 2 2 3 3 5" xfId="17477"/>
    <cellStyle name="Normal 4 2 2 3 3 6" xfId="17478"/>
    <cellStyle name="Normal 4 2 2 3 4" xfId="17479"/>
    <cellStyle name="Normal 4 2 2 3 4 2" xfId="17480"/>
    <cellStyle name="Normal 4 2 2 3 4 2 2" xfId="17481"/>
    <cellStyle name="Normal 4 2 2 3 4 2 2 2" xfId="17482"/>
    <cellStyle name="Normal 4 2 2 3 4 2 2 3" xfId="17483"/>
    <cellStyle name="Normal 4 2 2 3 4 2 2 4" xfId="17484"/>
    <cellStyle name="Normal 4 2 2 3 4 2 3" xfId="17485"/>
    <cellStyle name="Normal 4 2 2 3 4 2 4" xfId="17486"/>
    <cellStyle name="Normal 4 2 2 3 4 2 5" xfId="17487"/>
    <cellStyle name="Normal 4 2 2 3 4 3" xfId="17488"/>
    <cellStyle name="Normal 4 2 2 3 4 3 2" xfId="17489"/>
    <cellStyle name="Normal 4 2 2 3 4 3 3" xfId="17490"/>
    <cellStyle name="Normal 4 2 2 3 4 3 4" xfId="17491"/>
    <cellStyle name="Normal 4 2 2 3 4 4" xfId="17492"/>
    <cellStyle name="Normal 4 2 2 3 4 5" xfId="17493"/>
    <cellStyle name="Normal 4 2 2 3 4 6" xfId="17494"/>
    <cellStyle name="Normal 4 2 2 3 5" xfId="17495"/>
    <cellStyle name="Normal 4 2 2 3 5 2" xfId="17496"/>
    <cellStyle name="Normal 4 2 2 3 5 2 2" xfId="17497"/>
    <cellStyle name="Normal 4 2 2 3 5 2 3" xfId="17498"/>
    <cellStyle name="Normal 4 2 2 3 5 2 4" xfId="17499"/>
    <cellStyle name="Normal 4 2 2 3 5 3" xfId="17500"/>
    <cellStyle name="Normal 4 2 2 3 5 4" xfId="17501"/>
    <cellStyle name="Normal 4 2 2 3 5 5" xfId="17502"/>
    <cellStyle name="Normal 4 2 2 3 6" xfId="17503"/>
    <cellStyle name="Normal 4 2 2 3 6 2" xfId="17504"/>
    <cellStyle name="Normal 4 2 2 3 6 3" xfId="17505"/>
    <cellStyle name="Normal 4 2 2 3 6 4" xfId="17506"/>
    <cellStyle name="Normal 4 2 2 3 7" xfId="17507"/>
    <cellStyle name="Normal 4 2 2 3 8" xfId="17508"/>
    <cellStyle name="Normal 4 2 2 3 9" xfId="17509"/>
    <cellStyle name="Normal 4 2 2 4" xfId="17510"/>
    <cellStyle name="Normal 4 2 2 4 2" xfId="17511"/>
    <cellStyle name="Normal 4 2 2 4 2 2" xfId="17512"/>
    <cellStyle name="Normal 4 2 2 4 2 2 2" xfId="17513"/>
    <cellStyle name="Normal 4 2 2 4 2 2 2 2" xfId="17514"/>
    <cellStyle name="Normal 4 2 2 4 2 2 2 2 2" xfId="17515"/>
    <cellStyle name="Normal 4 2 2 4 2 2 2 2 3" xfId="17516"/>
    <cellStyle name="Normal 4 2 2 4 2 2 2 2 4" xfId="17517"/>
    <cellStyle name="Normal 4 2 2 4 2 2 2 3" xfId="17518"/>
    <cellStyle name="Normal 4 2 2 4 2 2 2 4" xfId="17519"/>
    <cellStyle name="Normal 4 2 2 4 2 2 2 5" xfId="17520"/>
    <cellStyle name="Normal 4 2 2 4 2 2 3" xfId="17521"/>
    <cellStyle name="Normal 4 2 2 4 2 2 3 2" xfId="17522"/>
    <cellStyle name="Normal 4 2 2 4 2 2 3 3" xfId="17523"/>
    <cellStyle name="Normal 4 2 2 4 2 2 3 4" xfId="17524"/>
    <cellStyle name="Normal 4 2 2 4 2 2 4" xfId="17525"/>
    <cellStyle name="Normal 4 2 2 4 2 2 5" xfId="17526"/>
    <cellStyle name="Normal 4 2 2 4 2 2 6" xfId="17527"/>
    <cellStyle name="Normal 4 2 2 4 2 3" xfId="17528"/>
    <cellStyle name="Normal 4 2 2 4 2 3 2" xfId="17529"/>
    <cellStyle name="Normal 4 2 2 4 2 3 2 2" xfId="17530"/>
    <cellStyle name="Normal 4 2 2 4 2 3 2 2 2" xfId="17531"/>
    <cellStyle name="Normal 4 2 2 4 2 3 2 2 3" xfId="17532"/>
    <cellStyle name="Normal 4 2 2 4 2 3 2 2 4" xfId="17533"/>
    <cellStyle name="Normal 4 2 2 4 2 3 2 3" xfId="17534"/>
    <cellStyle name="Normal 4 2 2 4 2 3 2 4" xfId="17535"/>
    <cellStyle name="Normal 4 2 2 4 2 3 2 5" xfId="17536"/>
    <cellStyle name="Normal 4 2 2 4 2 3 3" xfId="17537"/>
    <cellStyle name="Normal 4 2 2 4 2 3 3 2" xfId="17538"/>
    <cellStyle name="Normal 4 2 2 4 2 3 3 3" xfId="17539"/>
    <cellStyle name="Normal 4 2 2 4 2 3 3 4" xfId="17540"/>
    <cellStyle name="Normal 4 2 2 4 2 3 4" xfId="17541"/>
    <cellStyle name="Normal 4 2 2 4 2 3 5" xfId="17542"/>
    <cellStyle name="Normal 4 2 2 4 2 3 6" xfId="17543"/>
    <cellStyle name="Normal 4 2 2 4 2 4" xfId="17544"/>
    <cellStyle name="Normal 4 2 2 4 2 4 2" xfId="17545"/>
    <cellStyle name="Normal 4 2 2 4 2 4 2 2" xfId="17546"/>
    <cellStyle name="Normal 4 2 2 4 2 4 2 3" xfId="17547"/>
    <cellStyle name="Normal 4 2 2 4 2 4 2 4" xfId="17548"/>
    <cellStyle name="Normal 4 2 2 4 2 4 3" xfId="17549"/>
    <cellStyle name="Normal 4 2 2 4 2 4 4" xfId="17550"/>
    <cellStyle name="Normal 4 2 2 4 2 4 5" xfId="17551"/>
    <cellStyle name="Normal 4 2 2 4 2 5" xfId="17552"/>
    <cellStyle name="Normal 4 2 2 4 2 5 2" xfId="17553"/>
    <cellStyle name="Normal 4 2 2 4 2 5 3" xfId="17554"/>
    <cellStyle name="Normal 4 2 2 4 2 5 4" xfId="17555"/>
    <cellStyle name="Normal 4 2 2 4 2 6" xfId="17556"/>
    <cellStyle name="Normal 4 2 2 4 2 7" xfId="17557"/>
    <cellStyle name="Normal 4 2 2 4 2 8" xfId="17558"/>
    <cellStyle name="Normal 4 2 2 4 3" xfId="17559"/>
    <cellStyle name="Normal 4 2 2 4 3 2" xfId="17560"/>
    <cellStyle name="Normal 4 2 2 4 3 2 2" xfId="17561"/>
    <cellStyle name="Normal 4 2 2 4 3 2 2 2" xfId="17562"/>
    <cellStyle name="Normal 4 2 2 4 3 2 2 3" xfId="17563"/>
    <cellStyle name="Normal 4 2 2 4 3 2 2 4" xfId="17564"/>
    <cellStyle name="Normal 4 2 2 4 3 2 3" xfId="17565"/>
    <cellStyle name="Normal 4 2 2 4 3 2 4" xfId="17566"/>
    <cellStyle name="Normal 4 2 2 4 3 2 5" xfId="17567"/>
    <cellStyle name="Normal 4 2 2 4 3 3" xfId="17568"/>
    <cellStyle name="Normal 4 2 2 4 3 3 2" xfId="17569"/>
    <cellStyle name="Normal 4 2 2 4 3 3 3" xfId="17570"/>
    <cellStyle name="Normal 4 2 2 4 3 3 4" xfId="17571"/>
    <cellStyle name="Normal 4 2 2 4 3 4" xfId="17572"/>
    <cellStyle name="Normal 4 2 2 4 3 5" xfId="17573"/>
    <cellStyle name="Normal 4 2 2 4 3 6" xfId="17574"/>
    <cellStyle name="Normal 4 2 2 4 4" xfId="17575"/>
    <cellStyle name="Normal 4 2 2 4 4 2" xfId="17576"/>
    <cellStyle name="Normal 4 2 2 4 4 2 2" xfId="17577"/>
    <cellStyle name="Normal 4 2 2 4 4 2 2 2" xfId="17578"/>
    <cellStyle name="Normal 4 2 2 4 4 2 2 3" xfId="17579"/>
    <cellStyle name="Normal 4 2 2 4 4 2 2 4" xfId="17580"/>
    <cellStyle name="Normal 4 2 2 4 4 2 3" xfId="17581"/>
    <cellStyle name="Normal 4 2 2 4 4 2 4" xfId="17582"/>
    <cellStyle name="Normal 4 2 2 4 4 2 5" xfId="17583"/>
    <cellStyle name="Normal 4 2 2 4 4 3" xfId="17584"/>
    <cellStyle name="Normal 4 2 2 4 4 3 2" xfId="17585"/>
    <cellStyle name="Normal 4 2 2 4 4 3 3" xfId="17586"/>
    <cellStyle name="Normal 4 2 2 4 4 3 4" xfId="17587"/>
    <cellStyle name="Normal 4 2 2 4 4 4" xfId="17588"/>
    <cellStyle name="Normal 4 2 2 4 4 5" xfId="17589"/>
    <cellStyle name="Normal 4 2 2 4 4 6" xfId="17590"/>
    <cellStyle name="Normal 4 2 2 4 5" xfId="17591"/>
    <cellStyle name="Normal 4 2 2 4 5 2" xfId="17592"/>
    <cellStyle name="Normal 4 2 2 4 5 2 2" xfId="17593"/>
    <cellStyle name="Normal 4 2 2 4 5 2 3" xfId="17594"/>
    <cellStyle name="Normal 4 2 2 4 5 2 4" xfId="17595"/>
    <cellStyle name="Normal 4 2 2 4 5 3" xfId="17596"/>
    <cellStyle name="Normal 4 2 2 4 5 4" xfId="17597"/>
    <cellStyle name="Normal 4 2 2 4 5 5" xfId="17598"/>
    <cellStyle name="Normal 4 2 2 4 6" xfId="17599"/>
    <cellStyle name="Normal 4 2 2 4 6 2" xfId="17600"/>
    <cellStyle name="Normal 4 2 2 4 6 3" xfId="17601"/>
    <cellStyle name="Normal 4 2 2 4 6 4" xfId="17602"/>
    <cellStyle name="Normal 4 2 2 4 7" xfId="17603"/>
    <cellStyle name="Normal 4 2 2 4 8" xfId="17604"/>
    <cellStyle name="Normal 4 2 2 4 9" xfId="17605"/>
    <cellStyle name="Normal 4 2 2 5" xfId="17606"/>
    <cellStyle name="Normal 4 2 2 5 2" xfId="17607"/>
    <cellStyle name="Normal 4 2 2 5 2 2" xfId="17608"/>
    <cellStyle name="Normal 4 2 2 5 2 2 2" xfId="17609"/>
    <cellStyle name="Normal 4 2 2 5 2 2 2 2" xfId="17610"/>
    <cellStyle name="Normal 4 2 2 5 2 2 2 3" xfId="17611"/>
    <cellStyle name="Normal 4 2 2 5 2 2 2 4" xfId="17612"/>
    <cellStyle name="Normal 4 2 2 5 2 2 3" xfId="17613"/>
    <cellStyle name="Normal 4 2 2 5 2 2 4" xfId="17614"/>
    <cellStyle name="Normal 4 2 2 5 2 2 5" xfId="17615"/>
    <cellStyle name="Normal 4 2 2 5 2 3" xfId="17616"/>
    <cellStyle name="Normal 4 2 2 5 2 3 2" xfId="17617"/>
    <cellStyle name="Normal 4 2 2 5 2 3 3" xfId="17618"/>
    <cellStyle name="Normal 4 2 2 5 2 3 4" xfId="17619"/>
    <cellStyle name="Normal 4 2 2 5 2 4" xfId="17620"/>
    <cellStyle name="Normal 4 2 2 5 2 5" xfId="17621"/>
    <cellStyle name="Normal 4 2 2 5 2 6" xfId="17622"/>
    <cellStyle name="Normal 4 2 2 5 3" xfId="17623"/>
    <cellStyle name="Normal 4 2 2 5 3 2" xfId="17624"/>
    <cellStyle name="Normal 4 2 2 5 3 2 2" xfId="17625"/>
    <cellStyle name="Normal 4 2 2 5 3 2 2 2" xfId="17626"/>
    <cellStyle name="Normal 4 2 2 5 3 2 2 3" xfId="17627"/>
    <cellStyle name="Normal 4 2 2 5 3 2 2 4" xfId="17628"/>
    <cellStyle name="Normal 4 2 2 5 3 2 3" xfId="17629"/>
    <cellStyle name="Normal 4 2 2 5 3 2 4" xfId="17630"/>
    <cellStyle name="Normal 4 2 2 5 3 2 5" xfId="17631"/>
    <cellStyle name="Normal 4 2 2 5 3 3" xfId="17632"/>
    <cellStyle name="Normal 4 2 2 5 3 3 2" xfId="17633"/>
    <cellStyle name="Normal 4 2 2 5 3 3 3" xfId="17634"/>
    <cellStyle name="Normal 4 2 2 5 3 3 4" xfId="17635"/>
    <cellStyle name="Normal 4 2 2 5 3 4" xfId="17636"/>
    <cellStyle name="Normal 4 2 2 5 3 5" xfId="17637"/>
    <cellStyle name="Normal 4 2 2 5 3 6" xfId="17638"/>
    <cellStyle name="Normal 4 2 2 5 4" xfId="17639"/>
    <cellStyle name="Normal 4 2 2 5 4 2" xfId="17640"/>
    <cellStyle name="Normal 4 2 2 5 4 2 2" xfId="17641"/>
    <cellStyle name="Normal 4 2 2 5 4 2 3" xfId="17642"/>
    <cellStyle name="Normal 4 2 2 5 4 2 4" xfId="17643"/>
    <cellStyle name="Normal 4 2 2 5 4 3" xfId="17644"/>
    <cellStyle name="Normal 4 2 2 5 4 4" xfId="17645"/>
    <cellStyle name="Normal 4 2 2 5 4 5" xfId="17646"/>
    <cellStyle name="Normal 4 2 2 5 5" xfId="17647"/>
    <cellStyle name="Normal 4 2 2 5 5 2" xfId="17648"/>
    <cellStyle name="Normal 4 2 2 5 5 3" xfId="17649"/>
    <cellStyle name="Normal 4 2 2 5 5 4" xfId="17650"/>
    <cellStyle name="Normal 4 2 2 5 6" xfId="17651"/>
    <cellStyle name="Normal 4 2 2 5 7" xfId="17652"/>
    <cellStyle name="Normal 4 2 2 5 8" xfId="17653"/>
    <cellStyle name="Normal 4 2 2 6" xfId="17654"/>
    <cellStyle name="Normal 4 2 2 6 2" xfId="17655"/>
    <cellStyle name="Normal 4 2 2 6 2 2" xfId="17656"/>
    <cellStyle name="Normal 4 2 2 6 2 2 2" xfId="17657"/>
    <cellStyle name="Normal 4 2 2 6 2 2 2 2" xfId="17658"/>
    <cellStyle name="Normal 4 2 2 6 2 2 2 3" xfId="17659"/>
    <cellStyle name="Normal 4 2 2 6 2 2 2 4" xfId="17660"/>
    <cellStyle name="Normal 4 2 2 6 2 2 3" xfId="17661"/>
    <cellStyle name="Normal 4 2 2 6 2 2 4" xfId="17662"/>
    <cellStyle name="Normal 4 2 2 6 2 2 5" xfId="17663"/>
    <cellStyle name="Normal 4 2 2 6 2 3" xfId="17664"/>
    <cellStyle name="Normal 4 2 2 6 2 3 2" xfId="17665"/>
    <cellStyle name="Normal 4 2 2 6 2 3 3" xfId="17666"/>
    <cellStyle name="Normal 4 2 2 6 2 3 4" xfId="17667"/>
    <cellStyle name="Normal 4 2 2 6 2 4" xfId="17668"/>
    <cellStyle name="Normal 4 2 2 6 2 5" xfId="17669"/>
    <cellStyle name="Normal 4 2 2 6 2 6" xfId="17670"/>
    <cellStyle name="Normal 4 2 2 6 3" xfId="17671"/>
    <cellStyle name="Normal 4 2 2 6 3 2" xfId="17672"/>
    <cellStyle name="Normal 4 2 2 6 3 2 2" xfId="17673"/>
    <cellStyle name="Normal 4 2 2 6 3 2 2 2" xfId="17674"/>
    <cellStyle name="Normal 4 2 2 6 3 2 2 3" xfId="17675"/>
    <cellStyle name="Normal 4 2 2 6 3 2 2 4" xfId="17676"/>
    <cellStyle name="Normal 4 2 2 6 3 2 3" xfId="17677"/>
    <cellStyle name="Normal 4 2 2 6 3 2 4" xfId="17678"/>
    <cellStyle name="Normal 4 2 2 6 3 2 5" xfId="17679"/>
    <cellStyle name="Normal 4 2 2 6 3 3" xfId="17680"/>
    <cellStyle name="Normal 4 2 2 6 3 3 2" xfId="17681"/>
    <cellStyle name="Normal 4 2 2 6 3 3 3" xfId="17682"/>
    <cellStyle name="Normal 4 2 2 6 3 3 4" xfId="17683"/>
    <cellStyle name="Normal 4 2 2 6 3 4" xfId="17684"/>
    <cellStyle name="Normal 4 2 2 6 3 5" xfId="17685"/>
    <cellStyle name="Normal 4 2 2 6 3 6" xfId="17686"/>
    <cellStyle name="Normal 4 2 2 6 4" xfId="17687"/>
    <cellStyle name="Normal 4 2 2 6 4 2" xfId="17688"/>
    <cellStyle name="Normal 4 2 2 6 4 2 2" xfId="17689"/>
    <cellStyle name="Normal 4 2 2 6 4 2 3" xfId="17690"/>
    <cellStyle name="Normal 4 2 2 6 4 2 4" xfId="17691"/>
    <cellStyle name="Normal 4 2 2 6 4 3" xfId="17692"/>
    <cellStyle name="Normal 4 2 2 6 4 4" xfId="17693"/>
    <cellStyle name="Normal 4 2 2 6 4 5" xfId="17694"/>
    <cellStyle name="Normal 4 2 2 6 5" xfId="17695"/>
    <cellStyle name="Normal 4 2 2 6 5 2" xfId="17696"/>
    <cellStyle name="Normal 4 2 2 6 5 3" xfId="17697"/>
    <cellStyle name="Normal 4 2 2 6 5 4" xfId="17698"/>
    <cellStyle name="Normal 4 2 2 6 6" xfId="17699"/>
    <cellStyle name="Normal 4 2 2 6 7" xfId="17700"/>
    <cellStyle name="Normal 4 2 2 6 8" xfId="17701"/>
    <cellStyle name="Normal 4 2 2 7" xfId="17702"/>
    <cellStyle name="Normal 4 2 2 7 2" xfId="17703"/>
    <cellStyle name="Normal 4 2 2 7 2 2" xfId="17704"/>
    <cellStyle name="Normal 4 2 2 7 2 2 2" xfId="17705"/>
    <cellStyle name="Normal 4 2 2 7 2 2 3" xfId="17706"/>
    <cellStyle name="Normal 4 2 2 7 2 2 4" xfId="17707"/>
    <cellStyle name="Normal 4 2 2 7 2 3" xfId="17708"/>
    <cellStyle name="Normal 4 2 2 7 2 4" xfId="17709"/>
    <cellStyle name="Normal 4 2 2 7 2 5" xfId="17710"/>
    <cellStyle name="Normal 4 2 2 7 3" xfId="17711"/>
    <cellStyle name="Normal 4 2 2 7 3 2" xfId="17712"/>
    <cellStyle name="Normal 4 2 2 7 3 3" xfId="17713"/>
    <cellStyle name="Normal 4 2 2 7 3 4" xfId="17714"/>
    <cellStyle name="Normal 4 2 2 7 4" xfId="17715"/>
    <cellStyle name="Normal 4 2 2 7 5" xfId="17716"/>
    <cellStyle name="Normal 4 2 2 7 6" xfId="17717"/>
    <cellStyle name="Normal 4 2 2 8" xfId="17718"/>
    <cellStyle name="Normal 4 2 2 8 2" xfId="17719"/>
    <cellStyle name="Normal 4 2 2 8 2 2" xfId="17720"/>
    <cellStyle name="Normal 4 2 2 8 2 2 2" xfId="17721"/>
    <cellStyle name="Normal 4 2 2 8 2 2 3" xfId="17722"/>
    <cellStyle name="Normal 4 2 2 8 2 2 4" xfId="17723"/>
    <cellStyle name="Normal 4 2 2 8 2 3" xfId="17724"/>
    <cellStyle name="Normal 4 2 2 8 2 4" xfId="17725"/>
    <cellStyle name="Normal 4 2 2 8 2 5" xfId="17726"/>
    <cellStyle name="Normal 4 2 2 8 3" xfId="17727"/>
    <cellStyle name="Normal 4 2 2 8 3 2" xfId="17728"/>
    <cellStyle name="Normal 4 2 2 8 3 3" xfId="17729"/>
    <cellStyle name="Normal 4 2 2 8 3 4" xfId="17730"/>
    <cellStyle name="Normal 4 2 2 8 4" xfId="17731"/>
    <cellStyle name="Normal 4 2 2 8 5" xfId="17732"/>
    <cellStyle name="Normal 4 2 2 8 6" xfId="17733"/>
    <cellStyle name="Normal 4 2 2 9" xfId="17734"/>
    <cellStyle name="Normal 4 2 3" xfId="17735"/>
    <cellStyle name="Normal 4 2 3 10" xfId="17736"/>
    <cellStyle name="Normal 4 2 3 2" xfId="17737"/>
    <cellStyle name="Normal 4 2 3 2 2" xfId="17738"/>
    <cellStyle name="Normal 4 2 3 2 2 2" xfId="17739"/>
    <cellStyle name="Normal 4 2 3 2 2 2 2" xfId="17740"/>
    <cellStyle name="Normal 4 2 3 2 2 2 2 2" xfId="17741"/>
    <cellStyle name="Normal 4 2 3 2 2 2 2 3" xfId="17742"/>
    <cellStyle name="Normal 4 2 3 2 2 2 2 4" xfId="17743"/>
    <cellStyle name="Normal 4 2 3 2 2 2 3" xfId="17744"/>
    <cellStyle name="Normal 4 2 3 2 2 2 4" xfId="17745"/>
    <cellStyle name="Normal 4 2 3 2 2 2 5" xfId="17746"/>
    <cellStyle name="Normal 4 2 3 2 2 3" xfId="17747"/>
    <cellStyle name="Normal 4 2 3 2 2 3 2" xfId="17748"/>
    <cellStyle name="Normal 4 2 3 2 2 3 3" xfId="17749"/>
    <cellStyle name="Normal 4 2 3 2 2 3 4" xfId="17750"/>
    <cellStyle name="Normal 4 2 3 2 2 4" xfId="17751"/>
    <cellStyle name="Normal 4 2 3 2 2 5" xfId="17752"/>
    <cellStyle name="Normal 4 2 3 2 2 6" xfId="17753"/>
    <cellStyle name="Normal 4 2 3 2 3" xfId="17754"/>
    <cellStyle name="Normal 4 2 3 2 3 2" xfId="17755"/>
    <cellStyle name="Normal 4 2 3 2 3 2 2" xfId="17756"/>
    <cellStyle name="Normal 4 2 3 2 3 2 2 2" xfId="17757"/>
    <cellStyle name="Normal 4 2 3 2 3 2 2 3" xfId="17758"/>
    <cellStyle name="Normal 4 2 3 2 3 2 2 4" xfId="17759"/>
    <cellStyle name="Normal 4 2 3 2 3 2 3" xfId="17760"/>
    <cellStyle name="Normal 4 2 3 2 3 2 4" xfId="17761"/>
    <cellStyle name="Normal 4 2 3 2 3 2 5" xfId="17762"/>
    <cellStyle name="Normal 4 2 3 2 3 3" xfId="17763"/>
    <cellStyle name="Normal 4 2 3 2 3 3 2" xfId="17764"/>
    <cellStyle name="Normal 4 2 3 2 3 3 3" xfId="17765"/>
    <cellStyle name="Normal 4 2 3 2 3 3 4" xfId="17766"/>
    <cellStyle name="Normal 4 2 3 2 3 4" xfId="17767"/>
    <cellStyle name="Normal 4 2 3 2 3 5" xfId="17768"/>
    <cellStyle name="Normal 4 2 3 2 3 6" xfId="17769"/>
    <cellStyle name="Normal 4 2 3 2 4" xfId="17770"/>
    <cellStyle name="Normal 4 2 3 2 4 2" xfId="17771"/>
    <cellStyle name="Normal 4 2 3 2 4 2 2" xfId="17772"/>
    <cellStyle name="Normal 4 2 3 2 4 2 3" xfId="17773"/>
    <cellStyle name="Normal 4 2 3 2 4 2 4" xfId="17774"/>
    <cellStyle name="Normal 4 2 3 2 4 3" xfId="17775"/>
    <cellStyle name="Normal 4 2 3 2 4 4" xfId="17776"/>
    <cellStyle name="Normal 4 2 3 2 4 5" xfId="17777"/>
    <cellStyle name="Normal 4 2 3 2 5" xfId="17778"/>
    <cellStyle name="Normal 4 2 3 2 5 2" xfId="17779"/>
    <cellStyle name="Normal 4 2 3 2 5 3" xfId="17780"/>
    <cellStyle name="Normal 4 2 3 2 5 4" xfId="17781"/>
    <cellStyle name="Normal 4 2 3 2 6" xfId="17782"/>
    <cellStyle name="Normal 4 2 3 2 7" xfId="17783"/>
    <cellStyle name="Normal 4 2 3 2 8" xfId="17784"/>
    <cellStyle name="Normal 4 2 3 3" xfId="17785"/>
    <cellStyle name="Normal 4 2 3 3 2" xfId="17786"/>
    <cellStyle name="Normal 4 2 3 3 2 2" xfId="17787"/>
    <cellStyle name="Normal 4 2 3 3 2 2 2" xfId="17788"/>
    <cellStyle name="Normal 4 2 3 3 2 2 3" xfId="17789"/>
    <cellStyle name="Normal 4 2 3 3 2 2 4" xfId="17790"/>
    <cellStyle name="Normal 4 2 3 3 2 3" xfId="17791"/>
    <cellStyle name="Normal 4 2 3 3 2 3 2" xfId="17792"/>
    <cellStyle name="Normal 4 2 3 3 2 3 3" xfId="17793"/>
    <cellStyle name="Normal 4 2 3 3 2 3 4" xfId="17794"/>
    <cellStyle name="Normal 4 2 3 3 2 4" xfId="17795"/>
    <cellStyle name="Normal 4 2 3 3 2 5" xfId="17796"/>
    <cellStyle name="Normal 4 2 3 3 2 6" xfId="17797"/>
    <cellStyle name="Normal 4 2 3 3 3" xfId="17798"/>
    <cellStyle name="Normal 4 2 3 3 3 2" xfId="17799"/>
    <cellStyle name="Normal 4 2 3 3 3 3" xfId="17800"/>
    <cellStyle name="Normal 4 2 3 3 3 4" xfId="17801"/>
    <cellStyle name="Normal 4 2 3 3 4" xfId="17802"/>
    <cellStyle name="Normal 4 2 3 3 4 2" xfId="17803"/>
    <cellStyle name="Normal 4 2 3 3 4 3" xfId="17804"/>
    <cellStyle name="Normal 4 2 3 3 4 4" xfId="17805"/>
    <cellStyle name="Normal 4 2 3 3 5" xfId="17806"/>
    <cellStyle name="Normal 4 2 3 3 6" xfId="17807"/>
    <cellStyle name="Normal 4 2 3 3 7" xfId="17808"/>
    <cellStyle name="Normal 4 2 3 4" xfId="17809"/>
    <cellStyle name="Normal 4 2 3 4 2" xfId="17810"/>
    <cellStyle name="Normal 4 2 3 4 2 2" xfId="17811"/>
    <cellStyle name="Normal 4 2 3 4 2 2 2" xfId="17812"/>
    <cellStyle name="Normal 4 2 3 4 2 2 3" xfId="17813"/>
    <cellStyle name="Normal 4 2 3 4 2 2 4" xfId="17814"/>
    <cellStyle name="Normal 4 2 3 4 2 3" xfId="17815"/>
    <cellStyle name="Normal 4 2 3 4 2 4" xfId="17816"/>
    <cellStyle name="Normal 4 2 3 4 2 5" xfId="17817"/>
    <cellStyle name="Normal 4 2 3 4 3" xfId="17818"/>
    <cellStyle name="Normal 4 2 3 4 3 2" xfId="17819"/>
    <cellStyle name="Normal 4 2 3 4 3 3" xfId="17820"/>
    <cellStyle name="Normal 4 2 3 4 3 4" xfId="17821"/>
    <cellStyle name="Normal 4 2 3 4 4" xfId="17822"/>
    <cellStyle name="Normal 4 2 3 4 5" xfId="17823"/>
    <cellStyle name="Normal 4 2 3 4 6" xfId="17824"/>
    <cellStyle name="Normal 4 2 3 5" xfId="17825"/>
    <cellStyle name="Normal 4 2 3 5 2" xfId="17826"/>
    <cellStyle name="Normal 4 2 3 5 2 2" xfId="17827"/>
    <cellStyle name="Normal 4 2 3 5 2 2 2" xfId="17828"/>
    <cellStyle name="Normal 4 2 3 5 2 2 3" xfId="17829"/>
    <cellStyle name="Normal 4 2 3 5 2 2 4" xfId="17830"/>
    <cellStyle name="Normal 4 2 3 5 2 3" xfId="17831"/>
    <cellStyle name="Normal 4 2 3 5 2 4" xfId="17832"/>
    <cellStyle name="Normal 4 2 3 5 2 5" xfId="17833"/>
    <cellStyle name="Normal 4 2 3 5 3" xfId="17834"/>
    <cellStyle name="Normal 4 2 3 5 3 2" xfId="17835"/>
    <cellStyle name="Normal 4 2 3 5 3 3" xfId="17836"/>
    <cellStyle name="Normal 4 2 3 5 3 4" xfId="17837"/>
    <cellStyle name="Normal 4 2 3 5 4" xfId="17838"/>
    <cellStyle name="Normal 4 2 3 5 4 2" xfId="17839"/>
    <cellStyle name="Normal 4 2 3 5 4 3" xfId="17840"/>
    <cellStyle name="Normal 4 2 3 5 4 4" xfId="17841"/>
    <cellStyle name="Normal 4 2 3 5 5" xfId="17842"/>
    <cellStyle name="Normal 4 2 3 5 6" xfId="17843"/>
    <cellStyle name="Normal 4 2 3 5 7" xfId="17844"/>
    <cellStyle name="Normal 4 2 3 6" xfId="17845"/>
    <cellStyle name="Normal 4 2 3 6 2" xfId="17846"/>
    <cellStyle name="Normal 4 2 3 6 2 2" xfId="17847"/>
    <cellStyle name="Normal 4 2 3 6 2 3" xfId="17848"/>
    <cellStyle name="Normal 4 2 3 6 2 4" xfId="17849"/>
    <cellStyle name="Normal 4 2 3 6 3" xfId="17850"/>
    <cellStyle name="Normal 4 2 3 6 4" xfId="17851"/>
    <cellStyle name="Normal 4 2 3 6 5" xfId="17852"/>
    <cellStyle name="Normal 4 2 3 7" xfId="17853"/>
    <cellStyle name="Normal 4 2 3 7 2" xfId="17854"/>
    <cellStyle name="Normal 4 2 3 7 3" xfId="17855"/>
    <cellStyle name="Normal 4 2 3 7 4" xfId="17856"/>
    <cellStyle name="Normal 4 2 3 8" xfId="17857"/>
    <cellStyle name="Normal 4 2 3 9" xfId="17858"/>
    <cellStyle name="Normal 4 2 4" xfId="17859"/>
    <cellStyle name="Normal 4 2 4 10" xfId="17860"/>
    <cellStyle name="Normal 4 2 4 2" xfId="17861"/>
    <cellStyle name="Normal 4 2 4 2 2" xfId="17862"/>
    <cellStyle name="Normal 4 2 4 2 2 2" xfId="17863"/>
    <cellStyle name="Normal 4 2 4 2 2 2 2" xfId="17864"/>
    <cellStyle name="Normal 4 2 4 2 2 2 2 2" xfId="17865"/>
    <cellStyle name="Normal 4 2 4 2 2 2 2 3" xfId="17866"/>
    <cellStyle name="Normal 4 2 4 2 2 2 2 4" xfId="17867"/>
    <cellStyle name="Normal 4 2 4 2 2 2 3" xfId="17868"/>
    <cellStyle name="Normal 4 2 4 2 2 2 4" xfId="17869"/>
    <cellStyle name="Normal 4 2 4 2 2 2 5" xfId="17870"/>
    <cellStyle name="Normal 4 2 4 2 2 3" xfId="17871"/>
    <cellStyle name="Normal 4 2 4 2 2 3 2" xfId="17872"/>
    <cellStyle name="Normal 4 2 4 2 2 3 3" xfId="17873"/>
    <cellStyle name="Normal 4 2 4 2 2 3 4" xfId="17874"/>
    <cellStyle name="Normal 4 2 4 2 2 4" xfId="17875"/>
    <cellStyle name="Normal 4 2 4 2 2 5" xfId="17876"/>
    <cellStyle name="Normal 4 2 4 2 2 6" xfId="17877"/>
    <cellStyle name="Normal 4 2 4 2 3" xfId="17878"/>
    <cellStyle name="Normal 4 2 4 2 3 2" xfId="17879"/>
    <cellStyle name="Normal 4 2 4 2 3 2 2" xfId="17880"/>
    <cellStyle name="Normal 4 2 4 2 3 2 2 2" xfId="17881"/>
    <cellStyle name="Normal 4 2 4 2 3 2 2 3" xfId="17882"/>
    <cellStyle name="Normal 4 2 4 2 3 2 2 4" xfId="17883"/>
    <cellStyle name="Normal 4 2 4 2 3 2 3" xfId="17884"/>
    <cellStyle name="Normal 4 2 4 2 3 2 4" xfId="17885"/>
    <cellStyle name="Normal 4 2 4 2 3 2 5" xfId="17886"/>
    <cellStyle name="Normal 4 2 4 2 3 3" xfId="17887"/>
    <cellStyle name="Normal 4 2 4 2 3 3 2" xfId="17888"/>
    <cellStyle name="Normal 4 2 4 2 3 3 3" xfId="17889"/>
    <cellStyle name="Normal 4 2 4 2 3 3 4" xfId="17890"/>
    <cellStyle name="Normal 4 2 4 2 3 4" xfId="17891"/>
    <cellStyle name="Normal 4 2 4 2 3 5" xfId="17892"/>
    <cellStyle name="Normal 4 2 4 2 3 6" xfId="17893"/>
    <cellStyle name="Normal 4 2 4 2 4" xfId="17894"/>
    <cellStyle name="Normal 4 2 4 2 4 2" xfId="17895"/>
    <cellStyle name="Normal 4 2 4 2 4 2 2" xfId="17896"/>
    <cellStyle name="Normal 4 2 4 2 4 2 3" xfId="17897"/>
    <cellStyle name="Normal 4 2 4 2 4 2 4" xfId="17898"/>
    <cellStyle name="Normal 4 2 4 2 4 3" xfId="17899"/>
    <cellStyle name="Normal 4 2 4 2 4 4" xfId="17900"/>
    <cellStyle name="Normal 4 2 4 2 4 5" xfId="17901"/>
    <cellStyle name="Normal 4 2 4 2 5" xfId="17902"/>
    <cellStyle name="Normal 4 2 4 2 5 2" xfId="17903"/>
    <cellStyle name="Normal 4 2 4 2 5 3" xfId="17904"/>
    <cellStyle name="Normal 4 2 4 2 5 4" xfId="17905"/>
    <cellStyle name="Normal 4 2 4 2 6" xfId="17906"/>
    <cellStyle name="Normal 4 2 4 2 7" xfId="17907"/>
    <cellStyle name="Normal 4 2 4 2 8" xfId="17908"/>
    <cellStyle name="Normal 4 2 4 3" xfId="17909"/>
    <cellStyle name="Normal 4 2 4 3 2" xfId="17910"/>
    <cellStyle name="Normal 4 2 4 3 2 2" xfId="17911"/>
    <cellStyle name="Normal 4 2 4 3 2 2 2" xfId="17912"/>
    <cellStyle name="Normal 4 2 4 3 2 2 3" xfId="17913"/>
    <cellStyle name="Normal 4 2 4 3 2 2 4" xfId="17914"/>
    <cellStyle name="Normal 4 2 4 3 2 3" xfId="17915"/>
    <cellStyle name="Normal 4 2 4 3 2 4" xfId="17916"/>
    <cellStyle name="Normal 4 2 4 3 2 5" xfId="17917"/>
    <cellStyle name="Normal 4 2 4 3 3" xfId="17918"/>
    <cellStyle name="Normal 4 2 4 3 3 2" xfId="17919"/>
    <cellStyle name="Normal 4 2 4 3 3 3" xfId="17920"/>
    <cellStyle name="Normal 4 2 4 3 3 4" xfId="17921"/>
    <cellStyle name="Normal 4 2 4 3 4" xfId="17922"/>
    <cellStyle name="Normal 4 2 4 3 5" xfId="17923"/>
    <cellStyle name="Normal 4 2 4 3 6" xfId="17924"/>
    <cellStyle name="Normal 4 2 4 4" xfId="17925"/>
    <cellStyle name="Normal 4 2 4 4 2" xfId="17926"/>
    <cellStyle name="Normal 4 2 4 4 2 2" xfId="17927"/>
    <cellStyle name="Normal 4 2 4 4 2 2 2" xfId="17928"/>
    <cellStyle name="Normal 4 2 4 4 2 2 3" xfId="17929"/>
    <cellStyle name="Normal 4 2 4 4 2 2 4" xfId="17930"/>
    <cellStyle name="Normal 4 2 4 4 2 3" xfId="17931"/>
    <cellStyle name="Normal 4 2 4 4 2 4" xfId="17932"/>
    <cellStyle name="Normal 4 2 4 4 2 5" xfId="17933"/>
    <cellStyle name="Normal 4 2 4 4 3" xfId="17934"/>
    <cellStyle name="Normal 4 2 4 4 3 2" xfId="17935"/>
    <cellStyle name="Normal 4 2 4 4 3 3" xfId="17936"/>
    <cellStyle name="Normal 4 2 4 4 3 4" xfId="17937"/>
    <cellStyle name="Normal 4 2 4 4 4" xfId="17938"/>
    <cellStyle name="Normal 4 2 4 4 5" xfId="17939"/>
    <cellStyle name="Normal 4 2 4 4 6" xfId="17940"/>
    <cellStyle name="Normal 4 2 4 5" xfId="17941"/>
    <cellStyle name="Normal 4 2 4 5 2" xfId="17942"/>
    <cellStyle name="Normal 4 2 4 5 2 2" xfId="17943"/>
    <cellStyle name="Normal 4 2 4 5 2 2 2" xfId="17944"/>
    <cellStyle name="Normal 4 2 4 5 2 2 3" xfId="17945"/>
    <cellStyle name="Normal 4 2 4 5 2 2 4" xfId="17946"/>
    <cellStyle name="Normal 4 2 4 5 2 3" xfId="17947"/>
    <cellStyle name="Normal 4 2 4 5 2 4" xfId="17948"/>
    <cellStyle name="Normal 4 2 4 5 2 5" xfId="17949"/>
    <cellStyle name="Normal 4 2 4 5 3" xfId="17950"/>
    <cellStyle name="Normal 4 2 4 5 3 2" xfId="17951"/>
    <cellStyle name="Normal 4 2 4 5 3 3" xfId="17952"/>
    <cellStyle name="Normal 4 2 4 5 3 4" xfId="17953"/>
    <cellStyle name="Normal 4 2 4 5 4" xfId="17954"/>
    <cellStyle name="Normal 4 2 4 5 5" xfId="17955"/>
    <cellStyle name="Normal 4 2 4 5 6" xfId="17956"/>
    <cellStyle name="Normal 4 2 4 6" xfId="17957"/>
    <cellStyle name="Normal 4 2 4 6 2" xfId="17958"/>
    <cellStyle name="Normal 4 2 4 6 2 2" xfId="17959"/>
    <cellStyle name="Normal 4 2 4 6 2 3" xfId="17960"/>
    <cellStyle name="Normal 4 2 4 6 2 4" xfId="17961"/>
    <cellStyle name="Normal 4 2 4 6 3" xfId="17962"/>
    <cellStyle name="Normal 4 2 4 6 4" xfId="17963"/>
    <cellStyle name="Normal 4 2 4 6 5" xfId="17964"/>
    <cellStyle name="Normal 4 2 4 7" xfId="17965"/>
    <cellStyle name="Normal 4 2 4 7 2" xfId="17966"/>
    <cellStyle name="Normal 4 2 4 7 3" xfId="17967"/>
    <cellStyle name="Normal 4 2 4 7 4" xfId="17968"/>
    <cellStyle name="Normal 4 2 4 8" xfId="17969"/>
    <cellStyle name="Normal 4 2 4 9" xfId="17970"/>
    <cellStyle name="Normal 4 2 5" xfId="17971"/>
    <cellStyle name="Normal 4 2 5 2" xfId="17972"/>
    <cellStyle name="Normal 4 2 5 2 2" xfId="17973"/>
    <cellStyle name="Normal 4 2 5 2 2 2" xfId="17974"/>
    <cellStyle name="Normal 4 2 5 2 2 2 2" xfId="17975"/>
    <cellStyle name="Normal 4 2 5 2 2 2 2 2" xfId="17976"/>
    <cellStyle name="Normal 4 2 5 2 2 2 2 3" xfId="17977"/>
    <cellStyle name="Normal 4 2 5 2 2 2 2 4" xfId="17978"/>
    <cellStyle name="Normal 4 2 5 2 2 2 3" xfId="17979"/>
    <cellStyle name="Normal 4 2 5 2 2 2 4" xfId="17980"/>
    <cellStyle name="Normal 4 2 5 2 2 2 5" xfId="17981"/>
    <cellStyle name="Normal 4 2 5 2 2 3" xfId="17982"/>
    <cellStyle name="Normal 4 2 5 2 2 3 2" xfId="17983"/>
    <cellStyle name="Normal 4 2 5 2 2 3 3" xfId="17984"/>
    <cellStyle name="Normal 4 2 5 2 2 3 4" xfId="17985"/>
    <cellStyle name="Normal 4 2 5 2 2 4" xfId="17986"/>
    <cellStyle name="Normal 4 2 5 2 2 5" xfId="17987"/>
    <cellStyle name="Normal 4 2 5 2 2 6" xfId="17988"/>
    <cellStyle name="Normal 4 2 5 2 3" xfId="17989"/>
    <cellStyle name="Normal 4 2 5 2 3 2" xfId="17990"/>
    <cellStyle name="Normal 4 2 5 2 3 2 2" xfId="17991"/>
    <cellStyle name="Normal 4 2 5 2 3 2 2 2" xfId="17992"/>
    <cellStyle name="Normal 4 2 5 2 3 2 2 3" xfId="17993"/>
    <cellStyle name="Normal 4 2 5 2 3 2 2 4" xfId="17994"/>
    <cellStyle name="Normal 4 2 5 2 3 2 3" xfId="17995"/>
    <cellStyle name="Normal 4 2 5 2 3 2 4" xfId="17996"/>
    <cellStyle name="Normal 4 2 5 2 3 2 5" xfId="17997"/>
    <cellStyle name="Normal 4 2 5 2 3 3" xfId="17998"/>
    <cellStyle name="Normal 4 2 5 2 3 3 2" xfId="17999"/>
    <cellStyle name="Normal 4 2 5 2 3 3 3" xfId="18000"/>
    <cellStyle name="Normal 4 2 5 2 3 3 4" xfId="18001"/>
    <cellStyle name="Normal 4 2 5 2 3 4" xfId="18002"/>
    <cellStyle name="Normal 4 2 5 2 3 5" xfId="18003"/>
    <cellStyle name="Normal 4 2 5 2 3 6" xfId="18004"/>
    <cellStyle name="Normal 4 2 5 2 4" xfId="18005"/>
    <cellStyle name="Normal 4 2 5 2 4 2" xfId="18006"/>
    <cellStyle name="Normal 4 2 5 2 4 2 2" xfId="18007"/>
    <cellStyle name="Normal 4 2 5 2 4 2 3" xfId="18008"/>
    <cellStyle name="Normal 4 2 5 2 4 2 4" xfId="18009"/>
    <cellStyle name="Normal 4 2 5 2 4 3" xfId="18010"/>
    <cellStyle name="Normal 4 2 5 2 4 4" xfId="18011"/>
    <cellStyle name="Normal 4 2 5 2 4 5" xfId="18012"/>
    <cellStyle name="Normal 4 2 5 2 5" xfId="18013"/>
    <cellStyle name="Normal 4 2 5 2 5 2" xfId="18014"/>
    <cellStyle name="Normal 4 2 5 2 5 3" xfId="18015"/>
    <cellStyle name="Normal 4 2 5 2 5 4" xfId="18016"/>
    <cellStyle name="Normal 4 2 5 2 6" xfId="18017"/>
    <cellStyle name="Normal 4 2 5 2 7" xfId="18018"/>
    <cellStyle name="Normal 4 2 5 2 8" xfId="18019"/>
    <cellStyle name="Normal 4 2 5 3" xfId="18020"/>
    <cellStyle name="Normal 4 2 5 3 2" xfId="18021"/>
    <cellStyle name="Normal 4 2 5 3 2 2" xfId="18022"/>
    <cellStyle name="Normal 4 2 5 3 2 2 2" xfId="18023"/>
    <cellStyle name="Normal 4 2 5 3 2 2 3" xfId="18024"/>
    <cellStyle name="Normal 4 2 5 3 2 2 4" xfId="18025"/>
    <cellStyle name="Normal 4 2 5 3 2 3" xfId="18026"/>
    <cellStyle name="Normal 4 2 5 3 2 4" xfId="18027"/>
    <cellStyle name="Normal 4 2 5 3 2 5" xfId="18028"/>
    <cellStyle name="Normal 4 2 5 3 3" xfId="18029"/>
    <cellStyle name="Normal 4 2 5 3 3 2" xfId="18030"/>
    <cellStyle name="Normal 4 2 5 3 3 3" xfId="18031"/>
    <cellStyle name="Normal 4 2 5 3 3 4" xfId="18032"/>
    <cellStyle name="Normal 4 2 5 3 4" xfId="18033"/>
    <cellStyle name="Normal 4 2 5 3 5" xfId="18034"/>
    <cellStyle name="Normal 4 2 5 3 6" xfId="18035"/>
    <cellStyle name="Normal 4 2 5 4" xfId="18036"/>
    <cellStyle name="Normal 4 2 5 4 2" xfId="18037"/>
    <cellStyle name="Normal 4 2 5 4 2 2" xfId="18038"/>
    <cellStyle name="Normal 4 2 5 4 2 2 2" xfId="18039"/>
    <cellStyle name="Normal 4 2 5 4 2 2 3" xfId="18040"/>
    <cellStyle name="Normal 4 2 5 4 2 2 4" xfId="18041"/>
    <cellStyle name="Normal 4 2 5 4 2 3" xfId="18042"/>
    <cellStyle name="Normal 4 2 5 4 2 4" xfId="18043"/>
    <cellStyle name="Normal 4 2 5 4 2 5" xfId="18044"/>
    <cellStyle name="Normal 4 2 5 4 3" xfId="18045"/>
    <cellStyle name="Normal 4 2 5 4 3 2" xfId="18046"/>
    <cellStyle name="Normal 4 2 5 4 3 3" xfId="18047"/>
    <cellStyle name="Normal 4 2 5 4 3 4" xfId="18048"/>
    <cellStyle name="Normal 4 2 5 4 4" xfId="18049"/>
    <cellStyle name="Normal 4 2 5 4 5" xfId="18050"/>
    <cellStyle name="Normal 4 2 5 4 6" xfId="18051"/>
    <cellStyle name="Normal 4 2 5 5" xfId="18052"/>
    <cellStyle name="Normal 4 2 5 5 2" xfId="18053"/>
    <cellStyle name="Normal 4 2 5 5 2 2" xfId="18054"/>
    <cellStyle name="Normal 4 2 5 5 2 3" xfId="18055"/>
    <cellStyle name="Normal 4 2 5 5 2 4" xfId="18056"/>
    <cellStyle name="Normal 4 2 5 5 3" xfId="18057"/>
    <cellStyle name="Normal 4 2 5 5 4" xfId="18058"/>
    <cellStyle name="Normal 4 2 5 5 5" xfId="18059"/>
    <cellStyle name="Normal 4 2 5 6" xfId="18060"/>
    <cellStyle name="Normal 4 2 5 6 2" xfId="18061"/>
    <cellStyle name="Normal 4 2 5 6 3" xfId="18062"/>
    <cellStyle name="Normal 4 2 5 6 4" xfId="18063"/>
    <cellStyle name="Normal 4 2 5 7" xfId="18064"/>
    <cellStyle name="Normal 4 2 5 8" xfId="18065"/>
    <cellStyle name="Normal 4 2 5 9" xfId="18066"/>
    <cellStyle name="Normal 4 2 6" xfId="18067"/>
    <cellStyle name="Normal 4 2 6 2" xfId="18068"/>
    <cellStyle name="Normal 4 2 6 2 2" xfId="18069"/>
    <cellStyle name="Normal 4 2 6 2 2 2" xfId="18070"/>
    <cellStyle name="Normal 4 2 6 2 2 2 2" xfId="18071"/>
    <cellStyle name="Normal 4 2 6 2 2 2 3" xfId="18072"/>
    <cellStyle name="Normal 4 2 6 2 2 2 4" xfId="18073"/>
    <cellStyle name="Normal 4 2 6 2 2 3" xfId="18074"/>
    <cellStyle name="Normal 4 2 6 2 2 4" xfId="18075"/>
    <cellStyle name="Normal 4 2 6 2 2 5" xfId="18076"/>
    <cellStyle name="Normal 4 2 6 2 3" xfId="18077"/>
    <cellStyle name="Normal 4 2 6 2 3 2" xfId="18078"/>
    <cellStyle name="Normal 4 2 6 2 3 3" xfId="18079"/>
    <cellStyle name="Normal 4 2 6 2 3 4" xfId="18080"/>
    <cellStyle name="Normal 4 2 6 2 4" xfId="18081"/>
    <cellStyle name="Normal 4 2 6 2 5" xfId="18082"/>
    <cellStyle name="Normal 4 2 6 2 6" xfId="18083"/>
    <cellStyle name="Normal 4 2 6 3" xfId="18084"/>
    <cellStyle name="Normal 4 2 6 3 2" xfId="18085"/>
    <cellStyle name="Normal 4 2 6 3 2 2" xfId="18086"/>
    <cellStyle name="Normal 4 2 6 3 2 2 2" xfId="18087"/>
    <cellStyle name="Normal 4 2 6 3 2 2 3" xfId="18088"/>
    <cellStyle name="Normal 4 2 6 3 2 2 4" xfId="18089"/>
    <cellStyle name="Normal 4 2 6 3 2 3" xfId="18090"/>
    <cellStyle name="Normal 4 2 6 3 2 4" xfId="18091"/>
    <cellStyle name="Normal 4 2 6 3 2 5" xfId="18092"/>
    <cellStyle name="Normal 4 2 6 3 3" xfId="18093"/>
    <cellStyle name="Normal 4 2 6 3 3 2" xfId="18094"/>
    <cellStyle name="Normal 4 2 6 3 3 3" xfId="18095"/>
    <cellStyle name="Normal 4 2 6 3 3 4" xfId="18096"/>
    <cellStyle name="Normal 4 2 6 3 4" xfId="18097"/>
    <cellStyle name="Normal 4 2 6 3 5" xfId="18098"/>
    <cellStyle name="Normal 4 2 6 3 6" xfId="18099"/>
    <cellStyle name="Normal 4 2 6 4" xfId="18100"/>
    <cellStyle name="Normal 4 2 6 4 2" xfId="18101"/>
    <cellStyle name="Normal 4 2 6 4 2 2" xfId="18102"/>
    <cellStyle name="Normal 4 2 6 4 2 3" xfId="18103"/>
    <cellStyle name="Normal 4 2 6 4 2 4" xfId="18104"/>
    <cellStyle name="Normal 4 2 6 4 3" xfId="18105"/>
    <cellStyle name="Normal 4 2 6 4 4" xfId="18106"/>
    <cellStyle name="Normal 4 2 6 4 5" xfId="18107"/>
    <cellStyle name="Normal 4 2 6 5" xfId="18108"/>
    <cellStyle name="Normal 4 2 6 5 2" xfId="18109"/>
    <cellStyle name="Normal 4 2 6 5 3" xfId="18110"/>
    <cellStyle name="Normal 4 2 6 5 4" xfId="18111"/>
    <cellStyle name="Normal 4 2 6 6" xfId="18112"/>
    <cellStyle name="Normal 4 2 6 7" xfId="18113"/>
    <cellStyle name="Normal 4 2 6 8" xfId="18114"/>
    <cellStyle name="Normal 4 2 7" xfId="18115"/>
    <cellStyle name="Normal 4 2 7 2" xfId="18116"/>
    <cellStyle name="Normal 4 2 7 2 2" xfId="18117"/>
    <cellStyle name="Normal 4 2 7 2 2 2" xfId="18118"/>
    <cellStyle name="Normal 4 2 7 2 2 2 2" xfId="18119"/>
    <cellStyle name="Normal 4 2 7 2 2 2 3" xfId="18120"/>
    <cellStyle name="Normal 4 2 7 2 2 2 4" xfId="18121"/>
    <cellStyle name="Normal 4 2 7 2 2 3" xfId="18122"/>
    <cellStyle name="Normal 4 2 7 2 2 4" xfId="18123"/>
    <cellStyle name="Normal 4 2 7 2 2 5" xfId="18124"/>
    <cellStyle name="Normal 4 2 7 2 3" xfId="18125"/>
    <cellStyle name="Normal 4 2 7 2 3 2" xfId="18126"/>
    <cellStyle name="Normal 4 2 7 2 3 3" xfId="18127"/>
    <cellStyle name="Normal 4 2 7 2 3 4" xfId="18128"/>
    <cellStyle name="Normal 4 2 7 2 4" xfId="18129"/>
    <cellStyle name="Normal 4 2 7 2 5" xfId="18130"/>
    <cellStyle name="Normal 4 2 7 2 6" xfId="18131"/>
    <cellStyle name="Normal 4 2 7 3" xfId="18132"/>
    <cellStyle name="Normal 4 2 7 3 2" xfId="18133"/>
    <cellStyle name="Normal 4 2 7 3 2 2" xfId="18134"/>
    <cellStyle name="Normal 4 2 7 3 2 2 2" xfId="18135"/>
    <cellStyle name="Normal 4 2 7 3 2 2 3" xfId="18136"/>
    <cellStyle name="Normal 4 2 7 3 2 2 4" xfId="18137"/>
    <cellStyle name="Normal 4 2 7 3 2 3" xfId="18138"/>
    <cellStyle name="Normal 4 2 7 3 2 4" xfId="18139"/>
    <cellStyle name="Normal 4 2 7 3 2 5" xfId="18140"/>
    <cellStyle name="Normal 4 2 7 3 3" xfId="18141"/>
    <cellStyle name="Normal 4 2 7 3 3 2" xfId="18142"/>
    <cellStyle name="Normal 4 2 7 3 3 3" xfId="18143"/>
    <cellStyle name="Normal 4 2 7 3 3 4" xfId="18144"/>
    <cellStyle name="Normal 4 2 7 3 4" xfId="18145"/>
    <cellStyle name="Normal 4 2 7 3 5" xfId="18146"/>
    <cellStyle name="Normal 4 2 7 3 6" xfId="18147"/>
    <cellStyle name="Normal 4 2 7 4" xfId="18148"/>
    <cellStyle name="Normal 4 2 7 4 2" xfId="18149"/>
    <cellStyle name="Normal 4 2 7 4 2 2" xfId="18150"/>
    <cellStyle name="Normal 4 2 7 4 2 3" xfId="18151"/>
    <cellStyle name="Normal 4 2 7 4 2 4" xfId="18152"/>
    <cellStyle name="Normal 4 2 7 4 3" xfId="18153"/>
    <cellStyle name="Normal 4 2 7 4 4" xfId="18154"/>
    <cellStyle name="Normal 4 2 7 4 5" xfId="18155"/>
    <cellStyle name="Normal 4 2 7 5" xfId="18156"/>
    <cellStyle name="Normal 4 2 7 5 2" xfId="18157"/>
    <cellStyle name="Normal 4 2 7 5 3" xfId="18158"/>
    <cellStyle name="Normal 4 2 7 5 4" xfId="18159"/>
    <cellStyle name="Normal 4 2 7 6" xfId="18160"/>
    <cellStyle name="Normal 4 2 7 7" xfId="18161"/>
    <cellStyle name="Normal 4 2 7 8" xfId="18162"/>
    <cellStyle name="Normal 4 2 8" xfId="18163"/>
    <cellStyle name="Normal 4 2 8 2" xfId="18164"/>
    <cellStyle name="Normal 4 2 8 2 2" xfId="18165"/>
    <cellStyle name="Normal 4 2 8 2 2 2" xfId="18166"/>
    <cellStyle name="Normal 4 2 8 2 2 3" xfId="18167"/>
    <cellStyle name="Normal 4 2 8 2 2 4" xfId="18168"/>
    <cellStyle name="Normal 4 2 8 2 3" xfId="18169"/>
    <cellStyle name="Normal 4 2 8 2 4" xfId="18170"/>
    <cellStyle name="Normal 4 2 8 2 5" xfId="18171"/>
    <cellStyle name="Normal 4 2 8 3" xfId="18172"/>
    <cellStyle name="Normal 4 2 8 3 2" xfId="18173"/>
    <cellStyle name="Normal 4 2 8 3 3" xfId="18174"/>
    <cellStyle name="Normal 4 2 8 3 4" xfId="18175"/>
    <cellStyle name="Normal 4 2 8 4" xfId="18176"/>
    <cellStyle name="Normal 4 2 8 5" xfId="18177"/>
    <cellStyle name="Normal 4 2 8 6" xfId="18178"/>
    <cellStyle name="Normal 4 2 9" xfId="18179"/>
    <cellStyle name="Normal 4 2 9 2" xfId="18180"/>
    <cellStyle name="Normal 4 2 9 2 2" xfId="18181"/>
    <cellStyle name="Normal 4 2 9 2 2 2" xfId="18182"/>
    <cellStyle name="Normal 4 2 9 2 2 3" xfId="18183"/>
    <cellStyle name="Normal 4 2 9 2 2 4" xfId="18184"/>
    <cellStyle name="Normal 4 2 9 2 3" xfId="18185"/>
    <cellStyle name="Normal 4 2 9 2 4" xfId="18186"/>
    <cellStyle name="Normal 4 2 9 2 5" xfId="18187"/>
    <cellStyle name="Normal 4 2 9 3" xfId="18188"/>
    <cellStyle name="Normal 4 2 9 3 2" xfId="18189"/>
    <cellStyle name="Normal 4 2 9 3 3" xfId="18190"/>
    <cellStyle name="Normal 4 2 9 3 4" xfId="18191"/>
    <cellStyle name="Normal 4 2 9 4" xfId="18192"/>
    <cellStyle name="Normal 4 2 9 5" xfId="18193"/>
    <cellStyle name="Normal 4 2 9 6" xfId="18194"/>
    <cellStyle name="Normal 4 3" xfId="18195"/>
    <cellStyle name="Normal 4 3 10" xfId="18196"/>
    <cellStyle name="Normal 4 3 11" xfId="18197"/>
    <cellStyle name="Normal 4 3 2" xfId="18198"/>
    <cellStyle name="Normal 4 3 2 10" xfId="18199"/>
    <cellStyle name="Normal 4 3 2 2" xfId="18200"/>
    <cellStyle name="Normal 4 3 2 2 2" xfId="18201"/>
    <cellStyle name="Normal 4 3 2 2 2 2" xfId="18202"/>
    <cellStyle name="Normal 4 3 2 2 2 2 2" xfId="18203"/>
    <cellStyle name="Normal 4 3 2 2 2 2 3" xfId="18204"/>
    <cellStyle name="Normal 4 3 2 2 2 2 4" xfId="18205"/>
    <cellStyle name="Normal 4 3 2 2 2 3" xfId="18206"/>
    <cellStyle name="Normal 4 3 2 2 2 3 2" xfId="18207"/>
    <cellStyle name="Normal 4 3 2 2 2 3 3" xfId="18208"/>
    <cellStyle name="Normal 4 3 2 2 2 3 4" xfId="18209"/>
    <cellStyle name="Normal 4 3 2 2 2 4" xfId="18210"/>
    <cellStyle name="Normal 4 3 2 2 2 5" xfId="18211"/>
    <cellStyle name="Normal 4 3 2 2 2 6" xfId="18212"/>
    <cellStyle name="Normal 4 3 2 2 3" xfId="18213"/>
    <cellStyle name="Normal 4 3 2 2 3 2" xfId="18214"/>
    <cellStyle name="Normal 4 3 2 2 3 3" xfId="18215"/>
    <cellStyle name="Normal 4 3 2 2 3 4" xfId="18216"/>
    <cellStyle name="Normal 4 3 2 2 4" xfId="18217"/>
    <cellStyle name="Normal 4 3 2 2 4 2" xfId="18218"/>
    <cellStyle name="Normal 4 3 2 2 4 3" xfId="18219"/>
    <cellStyle name="Normal 4 3 2 2 4 4" xfId="18220"/>
    <cellStyle name="Normal 4 3 2 2 5" xfId="18221"/>
    <cellStyle name="Normal 4 3 2 2 6" xfId="18222"/>
    <cellStyle name="Normal 4 3 2 2 7" xfId="18223"/>
    <cellStyle name="Normal 4 3 2 3" xfId="18224"/>
    <cellStyle name="Normal 4 3 2 3 2" xfId="18225"/>
    <cellStyle name="Normal 4 3 2 3 2 2" xfId="18226"/>
    <cellStyle name="Normal 4 3 2 3 2 2 2" xfId="18227"/>
    <cellStyle name="Normal 4 3 2 3 2 2 3" xfId="18228"/>
    <cellStyle name="Normal 4 3 2 3 2 2 4" xfId="18229"/>
    <cellStyle name="Normal 4 3 2 3 2 3" xfId="18230"/>
    <cellStyle name="Normal 4 3 2 3 2 3 2" xfId="18231"/>
    <cellStyle name="Normal 4 3 2 3 2 3 3" xfId="18232"/>
    <cellStyle name="Normal 4 3 2 3 2 3 4" xfId="18233"/>
    <cellStyle name="Normal 4 3 2 3 2 4" xfId="18234"/>
    <cellStyle name="Normal 4 3 2 3 2 5" xfId="18235"/>
    <cellStyle name="Normal 4 3 2 3 2 6" xfId="18236"/>
    <cellStyle name="Normal 4 3 2 3 3" xfId="18237"/>
    <cellStyle name="Normal 4 3 2 3 3 2" xfId="18238"/>
    <cellStyle name="Normal 4 3 2 3 3 3" xfId="18239"/>
    <cellStyle name="Normal 4 3 2 3 3 4" xfId="18240"/>
    <cellStyle name="Normal 4 3 2 3 4" xfId="18241"/>
    <cellStyle name="Normal 4 3 2 3 4 2" xfId="18242"/>
    <cellStyle name="Normal 4 3 2 3 4 3" xfId="18243"/>
    <cellStyle name="Normal 4 3 2 3 4 4" xfId="18244"/>
    <cellStyle name="Normal 4 3 2 3 5" xfId="18245"/>
    <cellStyle name="Normal 4 3 2 3 6" xfId="18246"/>
    <cellStyle name="Normal 4 3 2 3 7" xfId="18247"/>
    <cellStyle name="Normal 4 3 2 4" xfId="18248"/>
    <cellStyle name="Normal 4 3 2 4 2" xfId="18249"/>
    <cellStyle name="Normal 4 3 2 4 2 2" xfId="18250"/>
    <cellStyle name="Normal 4 3 2 4 2 3" xfId="18251"/>
    <cellStyle name="Normal 4 3 2 4 2 4" xfId="18252"/>
    <cellStyle name="Normal 4 3 2 4 3" xfId="18253"/>
    <cellStyle name="Normal 4 3 2 4 3 2" xfId="18254"/>
    <cellStyle name="Normal 4 3 2 4 3 3" xfId="18255"/>
    <cellStyle name="Normal 4 3 2 4 3 4" xfId="18256"/>
    <cellStyle name="Normal 4 3 2 5" xfId="18257"/>
    <cellStyle name="Normal 4 3 2 5 2" xfId="18258"/>
    <cellStyle name="Normal 4 3 2 5 2 2" xfId="18259"/>
    <cellStyle name="Normal 4 3 2 5 2 3" xfId="18260"/>
    <cellStyle name="Normal 4 3 2 5 2 4" xfId="18261"/>
    <cellStyle name="Normal 4 3 2 5 3" xfId="18262"/>
    <cellStyle name="Normal 4 3 2 5 4" xfId="18263"/>
    <cellStyle name="Normal 4 3 2 5 5" xfId="18264"/>
    <cellStyle name="Normal 4 3 2 6" xfId="18265"/>
    <cellStyle name="Normal 4 3 2 6 2" xfId="18266"/>
    <cellStyle name="Normal 4 3 2 6 3" xfId="18267"/>
    <cellStyle name="Normal 4 3 2 6 4" xfId="18268"/>
    <cellStyle name="Normal 4 3 2 7" xfId="18269"/>
    <cellStyle name="Normal 4 3 2 8" xfId="18270"/>
    <cellStyle name="Normal 4 3 2 9" xfId="18271"/>
    <cellStyle name="Normal 4 3 3" xfId="18272"/>
    <cellStyle name="Normal 4 3 3 2" xfId="18273"/>
    <cellStyle name="Normal 4 3 3 2 2" xfId="18274"/>
    <cellStyle name="Normal 4 3 3 2 2 2" xfId="18275"/>
    <cellStyle name="Normal 4 3 3 2 2 2 2" xfId="18276"/>
    <cellStyle name="Normal 4 3 3 2 2 2 3" xfId="18277"/>
    <cellStyle name="Normal 4 3 3 2 2 2 4" xfId="18278"/>
    <cellStyle name="Normal 4 3 3 2 2 3" xfId="18279"/>
    <cellStyle name="Normal 4 3 3 2 2 3 2" xfId="18280"/>
    <cellStyle name="Normal 4 3 3 2 2 3 3" xfId="18281"/>
    <cellStyle name="Normal 4 3 3 2 2 3 4" xfId="18282"/>
    <cellStyle name="Normal 4 3 3 2 2 4" xfId="18283"/>
    <cellStyle name="Normal 4 3 3 2 2 4 2" xfId="18284"/>
    <cellStyle name="Normal 4 3 3 2 2 4 3" xfId="18285"/>
    <cellStyle name="Normal 4 3 3 2 2 4 4" xfId="18286"/>
    <cellStyle name="Normal 4 3 3 2 2 5" xfId="18287"/>
    <cellStyle name="Normal 4 3 3 2 2 6" xfId="18288"/>
    <cellStyle name="Normal 4 3 3 2 2 7" xfId="18289"/>
    <cellStyle name="Normal 4 3 3 2 3" xfId="18290"/>
    <cellStyle name="Normal 4 3 3 2 3 2" xfId="18291"/>
    <cellStyle name="Normal 4 3 3 2 3 3" xfId="18292"/>
    <cellStyle name="Normal 4 3 3 2 3 4" xfId="18293"/>
    <cellStyle name="Normal 4 3 3 2 4" xfId="18294"/>
    <cellStyle name="Normal 4 3 3 2 4 2" xfId="18295"/>
    <cellStyle name="Normal 4 3 3 2 4 3" xfId="18296"/>
    <cellStyle name="Normal 4 3 3 2 4 4" xfId="18297"/>
    <cellStyle name="Normal 4 3 3 2 5" xfId="18298"/>
    <cellStyle name="Normal 4 3 3 2 5 2" xfId="18299"/>
    <cellStyle name="Normal 4 3 3 2 5 3" xfId="18300"/>
    <cellStyle name="Normal 4 3 3 2 5 4" xfId="18301"/>
    <cellStyle name="Normal 4 3 3 2 6" xfId="18302"/>
    <cellStyle name="Normal 4 3 3 2 7" xfId="18303"/>
    <cellStyle name="Normal 4 3 3 2 8" xfId="18304"/>
    <cellStyle name="Normal 4 3 3 3" xfId="18305"/>
    <cellStyle name="Normal 4 3 3 3 2" xfId="18306"/>
    <cellStyle name="Normal 4 3 3 3 2 2" xfId="18307"/>
    <cellStyle name="Normal 4 3 3 3 2 2 2" xfId="18308"/>
    <cellStyle name="Normal 4 3 3 3 2 2 3" xfId="18309"/>
    <cellStyle name="Normal 4 3 3 3 2 2 4" xfId="18310"/>
    <cellStyle name="Normal 4 3 3 3 2 3" xfId="18311"/>
    <cellStyle name="Normal 4 3 3 3 2 4" xfId="18312"/>
    <cellStyle name="Normal 4 3 3 3 2 5" xfId="18313"/>
    <cellStyle name="Normal 4 3 3 3 3" xfId="18314"/>
    <cellStyle name="Normal 4 3 3 3 3 2" xfId="18315"/>
    <cellStyle name="Normal 4 3 3 3 3 3" xfId="18316"/>
    <cellStyle name="Normal 4 3 3 3 3 4" xfId="18317"/>
    <cellStyle name="Normal 4 3 3 3 4" xfId="18318"/>
    <cellStyle name="Normal 4 3 3 3 4 2" xfId="18319"/>
    <cellStyle name="Normal 4 3 3 3 4 3" xfId="18320"/>
    <cellStyle name="Normal 4 3 3 3 4 4" xfId="18321"/>
    <cellStyle name="Normal 4 3 3 3 5" xfId="18322"/>
    <cellStyle name="Normal 4 3 3 3 6" xfId="18323"/>
    <cellStyle name="Normal 4 3 3 3 7" xfId="18324"/>
    <cellStyle name="Normal 4 3 3 4" xfId="18325"/>
    <cellStyle name="Normal 4 3 3 4 2" xfId="18326"/>
    <cellStyle name="Normal 4 3 3 4 2 2" xfId="18327"/>
    <cellStyle name="Normal 4 3 3 4 2 3" xfId="18328"/>
    <cellStyle name="Normal 4 3 3 4 2 4" xfId="18329"/>
    <cellStyle name="Normal 4 3 3 4 3" xfId="18330"/>
    <cellStyle name="Normal 4 3 3 4 4" xfId="18331"/>
    <cellStyle name="Normal 4 3 3 4 5" xfId="18332"/>
    <cellStyle name="Normal 4 3 3 5" xfId="18333"/>
    <cellStyle name="Normal 4 3 3 5 2" xfId="18334"/>
    <cellStyle name="Normal 4 3 3 5 3" xfId="18335"/>
    <cellStyle name="Normal 4 3 3 5 4" xfId="18336"/>
    <cellStyle name="Normal 4 3 3 6" xfId="18337"/>
    <cellStyle name="Normal 4 3 3 6 2" xfId="18338"/>
    <cellStyle name="Normal 4 3 3 6 3" xfId="18339"/>
    <cellStyle name="Normal 4 3 3 6 4" xfId="18340"/>
    <cellStyle name="Normal 4 3 3 7" xfId="18341"/>
    <cellStyle name="Normal 4 3 3 8" xfId="18342"/>
    <cellStyle name="Normal 4 3 3 9" xfId="18343"/>
    <cellStyle name="Normal 4 3 4" xfId="18344"/>
    <cellStyle name="Normal 4 3 4 2" xfId="18345"/>
    <cellStyle name="Normal 4 3 4 2 2" xfId="18346"/>
    <cellStyle name="Normal 4 3 4 2 2 2" xfId="18347"/>
    <cellStyle name="Normal 4 3 4 2 2 3" xfId="18348"/>
    <cellStyle name="Normal 4 3 4 2 2 4" xfId="18349"/>
    <cellStyle name="Normal 4 3 4 2 3" xfId="18350"/>
    <cellStyle name="Normal 4 3 4 2 3 2" xfId="18351"/>
    <cellStyle name="Normal 4 3 4 2 3 3" xfId="18352"/>
    <cellStyle name="Normal 4 3 4 2 3 4" xfId="18353"/>
    <cellStyle name="Normal 4 3 4 2 4" xfId="18354"/>
    <cellStyle name="Normal 4 3 4 2 5" xfId="18355"/>
    <cellStyle name="Normal 4 3 4 2 6" xfId="18356"/>
    <cellStyle name="Normal 4 3 4 3" xfId="18357"/>
    <cellStyle name="Normal 4 3 4 3 2" xfId="18358"/>
    <cellStyle name="Normal 4 3 4 3 3" xfId="18359"/>
    <cellStyle name="Normal 4 3 4 3 4" xfId="18360"/>
    <cellStyle name="Normal 4 3 4 4" xfId="18361"/>
    <cellStyle name="Normal 4 3 4 4 2" xfId="18362"/>
    <cellStyle name="Normal 4 3 4 4 3" xfId="18363"/>
    <cellStyle name="Normal 4 3 4 4 4" xfId="18364"/>
    <cellStyle name="Normal 4 3 4 5" xfId="18365"/>
    <cellStyle name="Normal 4 3 4 6" xfId="18366"/>
    <cellStyle name="Normal 4 3 4 7" xfId="18367"/>
    <cellStyle name="Normal 4 3 5" xfId="18368"/>
    <cellStyle name="Normal 4 3 5 2" xfId="18369"/>
    <cellStyle name="Normal 4 3 5 2 2" xfId="18370"/>
    <cellStyle name="Normal 4 3 5 2 2 2" xfId="18371"/>
    <cellStyle name="Normal 4 3 5 2 2 3" xfId="18372"/>
    <cellStyle name="Normal 4 3 5 2 2 4" xfId="18373"/>
    <cellStyle name="Normal 4 3 5 2 3" xfId="18374"/>
    <cellStyle name="Normal 4 3 5 2 3 2" xfId="18375"/>
    <cellStyle name="Normal 4 3 5 2 3 3" xfId="18376"/>
    <cellStyle name="Normal 4 3 5 2 3 4" xfId="18377"/>
    <cellStyle name="Normal 4 3 5 2 4" xfId="18378"/>
    <cellStyle name="Normal 4 3 5 2 4 2" xfId="18379"/>
    <cellStyle name="Normal 4 3 5 2 4 3" xfId="18380"/>
    <cellStyle name="Normal 4 3 5 2 4 4" xfId="18381"/>
    <cellStyle name="Normal 4 3 5 2 5" xfId="18382"/>
    <cellStyle name="Normal 4 3 5 2 6" xfId="18383"/>
    <cellStyle name="Normal 4 3 5 2 7" xfId="18384"/>
    <cellStyle name="Normal 4 3 5 3" xfId="18385"/>
    <cellStyle name="Normal 4 3 5 3 2" xfId="18386"/>
    <cellStyle name="Normal 4 3 5 3 3" xfId="18387"/>
    <cellStyle name="Normal 4 3 5 3 4" xfId="18388"/>
    <cellStyle name="Normal 4 3 5 4" xfId="18389"/>
    <cellStyle name="Normal 4 3 5 4 2" xfId="18390"/>
    <cellStyle name="Normal 4 3 5 4 3" xfId="18391"/>
    <cellStyle name="Normal 4 3 5 4 4" xfId="18392"/>
    <cellStyle name="Normal 4 3 5 5" xfId="18393"/>
    <cellStyle name="Normal 4 3 5 5 2" xfId="18394"/>
    <cellStyle name="Normal 4 3 5 5 3" xfId="18395"/>
    <cellStyle name="Normal 4 3 5 5 4" xfId="18396"/>
    <cellStyle name="Normal 4 3 5 6" xfId="18397"/>
    <cellStyle name="Normal 4 3 5 7" xfId="18398"/>
    <cellStyle name="Normal 4 3 5 8" xfId="18399"/>
    <cellStyle name="Normal 4 3 6" xfId="18400"/>
    <cellStyle name="Normal 4 3 6 2" xfId="18401"/>
    <cellStyle name="Normal 4 3 6 2 2" xfId="18402"/>
    <cellStyle name="Normal 4 3 6 2 3" xfId="18403"/>
    <cellStyle name="Normal 4 3 6 2 4" xfId="18404"/>
    <cellStyle name="Normal 4 3 6 3" xfId="18405"/>
    <cellStyle name="Normal 4 3 6 3 2" xfId="18406"/>
    <cellStyle name="Normal 4 3 6 3 3" xfId="18407"/>
    <cellStyle name="Normal 4 3 6 3 4" xfId="18408"/>
    <cellStyle name="Normal 4 3 6 4" xfId="18409"/>
    <cellStyle name="Normal 4 3 6 5" xfId="18410"/>
    <cellStyle name="Normal 4 3 6 6" xfId="18411"/>
    <cellStyle name="Normal 4 3 7" xfId="18412"/>
    <cellStyle name="Normal 4 3 7 2" xfId="18413"/>
    <cellStyle name="Normal 4 3 7 3" xfId="18414"/>
    <cellStyle name="Normal 4 3 7 4" xfId="18415"/>
    <cellStyle name="Normal 4 3 8" xfId="18416"/>
    <cellStyle name="Normal 4 3 8 2" xfId="18417"/>
    <cellStyle name="Normal 4 3 8 3" xfId="18418"/>
    <cellStyle name="Normal 4 3 8 4" xfId="18419"/>
    <cellStyle name="Normal 4 3 9" xfId="18420"/>
    <cellStyle name="Normal 4 4" xfId="18421"/>
    <cellStyle name="Normal 4 4 2" xfId="18422"/>
    <cellStyle name="Normal 4 4 2 2" xfId="18423"/>
    <cellStyle name="Normal 4 4 2 2 2" xfId="18424"/>
    <cellStyle name="Normal 4 4 2 2 2 2" xfId="18425"/>
    <cellStyle name="Normal 4 4 2 2 2 3" xfId="18426"/>
    <cellStyle name="Normal 4 4 2 2 2 4" xfId="18427"/>
    <cellStyle name="Normal 4 4 2 2 3" xfId="18428"/>
    <cellStyle name="Normal 4 4 2 2 3 2" xfId="18429"/>
    <cellStyle name="Normal 4 4 2 2 3 3" xfId="18430"/>
    <cellStyle name="Normal 4 4 2 2 3 4" xfId="18431"/>
    <cellStyle name="Normal 4 4 2 2 4" xfId="18432"/>
    <cellStyle name="Normal 4 4 2 2 5" xfId="18433"/>
    <cellStyle name="Normal 4 4 2 2 6" xfId="18434"/>
    <cellStyle name="Normal 4 4 2 3" xfId="18435"/>
    <cellStyle name="Normal 4 4 2 3 2" xfId="18436"/>
    <cellStyle name="Normal 4 4 2 3 3" xfId="18437"/>
    <cellStyle name="Normal 4 4 2 3 4" xfId="18438"/>
    <cellStyle name="Normal 4 4 2 4" xfId="18439"/>
    <cellStyle name="Normal 4 4 2 4 2" xfId="18440"/>
    <cellStyle name="Normal 4 4 2 4 3" xfId="18441"/>
    <cellStyle name="Normal 4 4 2 4 4" xfId="18442"/>
    <cellStyle name="Normal 4 4 2 5" xfId="18443"/>
    <cellStyle name="Normal 4 4 2 6" xfId="18444"/>
    <cellStyle name="Normal 4 4 2 7" xfId="18445"/>
    <cellStyle name="Normal 4 4 2 8" xfId="18446"/>
    <cellStyle name="Normal 4 4 3" xfId="18447"/>
    <cellStyle name="Normal 4 4 3 2" xfId="18448"/>
    <cellStyle name="Normal 4 4 3 2 2" xfId="18449"/>
    <cellStyle name="Normal 4 4 3 2 2 2" xfId="18450"/>
    <cellStyle name="Normal 4 4 3 2 2 3" xfId="18451"/>
    <cellStyle name="Normal 4 4 3 2 2 4" xfId="18452"/>
    <cellStyle name="Normal 4 4 3 2 3" xfId="18453"/>
    <cellStyle name="Normal 4 4 3 2 4" xfId="18454"/>
    <cellStyle name="Normal 4 4 3 2 5" xfId="18455"/>
    <cellStyle name="Normal 4 4 3 3" xfId="18456"/>
    <cellStyle name="Normal 4 4 3 3 2" xfId="18457"/>
    <cellStyle name="Normal 4 4 3 3 3" xfId="18458"/>
    <cellStyle name="Normal 4 4 3 3 4" xfId="18459"/>
    <cellStyle name="Normal 4 4 3 4" xfId="18460"/>
    <cellStyle name="Normal 4 4 3 5" xfId="18461"/>
    <cellStyle name="Normal 4 4 3 6" xfId="18462"/>
    <cellStyle name="Normal 4 4 4" xfId="18463"/>
    <cellStyle name="Normal 4 4 4 2" xfId="18464"/>
    <cellStyle name="Normal 4 4 4 2 2" xfId="18465"/>
    <cellStyle name="Normal 4 4 4 2 3" xfId="18466"/>
    <cellStyle name="Normal 4 4 4 2 4" xfId="18467"/>
    <cellStyle name="Normal 4 4 4 3" xfId="18468"/>
    <cellStyle name="Normal 4 4 4 4" xfId="18469"/>
    <cellStyle name="Normal 4 4 4 5" xfId="18470"/>
    <cellStyle name="Normal 4 4 5" xfId="18471"/>
    <cellStyle name="Normal 4 4 5 2" xfId="18472"/>
    <cellStyle name="Normal 4 4 5 3" xfId="18473"/>
    <cellStyle name="Normal 4 4 5 4" xfId="18474"/>
    <cellStyle name="Normal 4 4 6" xfId="18475"/>
    <cellStyle name="Normal 4 4 6 2" xfId="18476"/>
    <cellStyle name="Normal 4 4 6 3" xfId="18477"/>
    <cellStyle name="Normal 4 4 6 4" xfId="18478"/>
    <cellStyle name="Normal 4 5" xfId="18479"/>
    <cellStyle name="Normal 4 5 10" xfId="18480"/>
    <cellStyle name="Normal 4 5 11" xfId="18481"/>
    <cellStyle name="Normal 4 5 12" xfId="18482"/>
    <cellStyle name="Normal 4 5 13" xfId="18483"/>
    <cellStyle name="Normal 4 5 14" xfId="18484"/>
    <cellStyle name="Normal 4 5 15" xfId="18485"/>
    <cellStyle name="Normal 4 5 16" xfId="18486"/>
    <cellStyle name="Normal 4 5 17" xfId="18487"/>
    <cellStyle name="Normal 4 5 18" xfId="18488"/>
    <cellStyle name="Normal 4 5 19" xfId="18489"/>
    <cellStyle name="Normal 4 5 2" xfId="18490"/>
    <cellStyle name="Normal 4 5 2 2" xfId="18491"/>
    <cellStyle name="Normal 4 5 2 2 2" xfId="18492"/>
    <cellStyle name="Normal 4 5 2 2 2 2" xfId="18493"/>
    <cellStyle name="Normal 4 5 2 2 2 3" xfId="18494"/>
    <cellStyle name="Normal 4 5 2 2 2 4" xfId="18495"/>
    <cellStyle name="Normal 4 5 2 2 3" xfId="18496"/>
    <cellStyle name="Normal 4 5 2 2 4" xfId="18497"/>
    <cellStyle name="Normal 4 5 2 2 5" xfId="18498"/>
    <cellStyle name="Normal 4 5 2 3" xfId="18499"/>
    <cellStyle name="Normal 4 5 2 3 2" xfId="18500"/>
    <cellStyle name="Normal 4 5 2 3 3" xfId="18501"/>
    <cellStyle name="Normal 4 5 2 3 4" xfId="18502"/>
    <cellStyle name="Normal 4 5 2 4" xfId="18503"/>
    <cellStyle name="Normal 4 5 2 4 2" xfId="18504"/>
    <cellStyle name="Normal 4 5 2 4 3" xfId="18505"/>
    <cellStyle name="Normal 4 5 2 4 4" xfId="18506"/>
    <cellStyle name="Normal 4 5 20" xfId="18507"/>
    <cellStyle name="Normal 4 5 21" xfId="18508"/>
    <cellStyle name="Normal 4 5 22" xfId="18509"/>
    <cellStyle name="Normal 4 5 23" xfId="18510"/>
    <cellStyle name="Normal 4 5 24" xfId="18511"/>
    <cellStyle name="Normal 4 5 25" xfId="18512"/>
    <cellStyle name="Normal 4 5 26" xfId="18513"/>
    <cellStyle name="Normal 4 5 27" xfId="18514"/>
    <cellStyle name="Normal 4 5 28" xfId="18515"/>
    <cellStyle name="Normal 4 5 29" xfId="18516"/>
    <cellStyle name="Normal 4 5 3" xfId="18517"/>
    <cellStyle name="Normal 4 5 3 2" xfId="18518"/>
    <cellStyle name="Normal 4 5 3 2 2" xfId="18519"/>
    <cellStyle name="Normal 4 5 3 2 2 2" xfId="18520"/>
    <cellStyle name="Normal 4 5 3 2 2 3" xfId="18521"/>
    <cellStyle name="Normal 4 5 3 2 2 4" xfId="18522"/>
    <cellStyle name="Normal 4 5 3 2 3" xfId="18523"/>
    <cellStyle name="Normal 4 5 3 2 4" xfId="18524"/>
    <cellStyle name="Normal 4 5 3 2 5" xfId="18525"/>
    <cellStyle name="Normal 4 5 3 3" xfId="18526"/>
    <cellStyle name="Normal 4 5 3 3 2" xfId="18527"/>
    <cellStyle name="Normal 4 5 3 3 3" xfId="18528"/>
    <cellStyle name="Normal 4 5 3 3 4" xfId="18529"/>
    <cellStyle name="Normal 4 5 3 4" xfId="18530"/>
    <cellStyle name="Normal 4 5 3 4 2" xfId="18531"/>
    <cellStyle name="Normal 4 5 3 4 3" xfId="18532"/>
    <cellStyle name="Normal 4 5 3 4 4" xfId="18533"/>
    <cellStyle name="Normal 4 5 30" xfId="18534"/>
    <cellStyle name="Normal 4 5 31" xfId="18535"/>
    <cellStyle name="Normal 4 5 32" xfId="18536"/>
    <cellStyle name="Normal 4 5 33" xfId="18537"/>
    <cellStyle name="Normal 4 5 34" xfId="18538"/>
    <cellStyle name="Normal 4 5 35" xfId="18539"/>
    <cellStyle name="Normal 4 5 36" xfId="18540"/>
    <cellStyle name="Normal 4 5 37" xfId="18541"/>
    <cellStyle name="Normal 4 5 38" xfId="18542"/>
    <cellStyle name="Normal 4 5 39" xfId="18543"/>
    <cellStyle name="Normal 4 5 4" xfId="18544"/>
    <cellStyle name="Normal 4 5 4 2" xfId="18545"/>
    <cellStyle name="Normal 4 5 4 2 2" xfId="18546"/>
    <cellStyle name="Normal 4 5 4 2 3" xfId="18547"/>
    <cellStyle name="Normal 4 5 4 2 4" xfId="18548"/>
    <cellStyle name="Normal 4 5 4 3" xfId="18549"/>
    <cellStyle name="Normal 4 5 4 3 2" xfId="18550"/>
    <cellStyle name="Normal 4 5 4 3 3" xfId="18551"/>
    <cellStyle name="Normal 4 5 4 3 4" xfId="18552"/>
    <cellStyle name="Normal 4 5 40" xfId="18553"/>
    <cellStyle name="Normal 4 5 41" xfId="18554"/>
    <cellStyle name="Normal 4 5 42" xfId="18555"/>
    <cellStyle name="Normal 4 5 43" xfId="18556"/>
    <cellStyle name="Normal 4 5 44" xfId="18557"/>
    <cellStyle name="Normal 4 5 45" xfId="18558"/>
    <cellStyle name="Normal 4 5 46" xfId="18559"/>
    <cellStyle name="Normal 4 5 47" xfId="18560"/>
    <cellStyle name="Normal 4 5 48" xfId="18561"/>
    <cellStyle name="Normal 4 5 49" xfId="18562"/>
    <cellStyle name="Normal 4 5 5" xfId="18563"/>
    <cellStyle name="Normal 4 5 5 2" xfId="18564"/>
    <cellStyle name="Normal 4 5 5 2 2" xfId="18565"/>
    <cellStyle name="Normal 4 5 5 2 3" xfId="18566"/>
    <cellStyle name="Normal 4 5 5 2 4" xfId="18567"/>
    <cellStyle name="Normal 4 5 50" xfId="18568"/>
    <cellStyle name="Normal 4 5 51" xfId="18569"/>
    <cellStyle name="Normal 4 5 52" xfId="18570"/>
    <cellStyle name="Normal 4 5 53" xfId="18571"/>
    <cellStyle name="Normal 4 5 54" xfId="18572"/>
    <cellStyle name="Normal 4 5 55" xfId="18573"/>
    <cellStyle name="Normal 4 5 56" xfId="18574"/>
    <cellStyle name="Normal 4 5 57" xfId="18575"/>
    <cellStyle name="Normal 4 5 58" xfId="18576"/>
    <cellStyle name="Normal 4 5 59" xfId="18577"/>
    <cellStyle name="Normal 4 5 6" xfId="18578"/>
    <cellStyle name="Normal 4 5 60" xfId="18579"/>
    <cellStyle name="Normal 4 5 61" xfId="18580"/>
    <cellStyle name="Normal 4 5 62" xfId="18581"/>
    <cellStyle name="Normal 4 5 63" xfId="18582"/>
    <cellStyle name="Normal 4 5 64" xfId="18583"/>
    <cellStyle name="Normal 4 5 65" xfId="18584"/>
    <cellStyle name="Normal 4 5 66" xfId="18585"/>
    <cellStyle name="Normal 4 5 67" xfId="18586"/>
    <cellStyle name="Normal 4 5 68" xfId="18587"/>
    <cellStyle name="Normal 4 5 69" xfId="18588"/>
    <cellStyle name="Normal 4 5 7" xfId="18589"/>
    <cellStyle name="Normal 4 5 70" xfId="18590"/>
    <cellStyle name="Normal 4 5 71" xfId="18591"/>
    <cellStyle name="Normal 4 5 72" xfId="18592"/>
    <cellStyle name="Normal 4 5 73" xfId="18593"/>
    <cellStyle name="Normal 4 5 74" xfId="18594"/>
    <cellStyle name="Normal 4 5 75" xfId="18595"/>
    <cellStyle name="Normal 4 5 76" xfId="18596"/>
    <cellStyle name="Normal 4 5 77" xfId="18597"/>
    <cellStyle name="Normal 4 5 78" xfId="18598"/>
    <cellStyle name="Normal 4 5 79" xfId="18599"/>
    <cellStyle name="Normal 4 5 8" xfId="18600"/>
    <cellStyle name="Normal 4 5 80" xfId="18601"/>
    <cellStyle name="Normal 4 5 81" xfId="18602"/>
    <cellStyle name="Normal 4 5 82" xfId="18603"/>
    <cellStyle name="Normal 4 5 83" xfId="18604"/>
    <cellStyle name="Normal 4 5 84" xfId="18605"/>
    <cellStyle name="Normal 4 5 85" xfId="18606"/>
    <cellStyle name="Normal 4 5 86" xfId="18607"/>
    <cellStyle name="Normal 4 5 87" xfId="18608"/>
    <cellStyle name="Normal 4 5 88" xfId="18609"/>
    <cellStyle name="Normal 4 5 89" xfId="18610"/>
    <cellStyle name="Normal 4 5 9" xfId="18611"/>
    <cellStyle name="Normal 4 5 90" xfId="18612"/>
    <cellStyle name="Normal 4 5 91" xfId="18613"/>
    <cellStyle name="Normal 4 5 92" xfId="18614"/>
    <cellStyle name="Normal 4 5 93" xfId="18615"/>
    <cellStyle name="Normal 4 5 94" xfId="18616"/>
    <cellStyle name="Normal 4 5 94 2" xfId="18617"/>
    <cellStyle name="Normal 4 5 94 3" xfId="18618"/>
    <cellStyle name="Normal 4 5 94 4" xfId="18619"/>
    <cellStyle name="Normal 4 6" xfId="18620"/>
    <cellStyle name="Normal 4 6 2" xfId="18621"/>
    <cellStyle name="Normal 4 6 2 2" xfId="18622"/>
    <cellStyle name="Normal 4 6 2 2 2" xfId="18623"/>
    <cellStyle name="Normal 4 6 2 2 3" xfId="18624"/>
    <cellStyle name="Normal 4 6 2 2 4" xfId="18625"/>
    <cellStyle name="Normal 4 6 2 3" xfId="18626"/>
    <cellStyle name="Normal 4 6 2 3 2" xfId="18627"/>
    <cellStyle name="Normal 4 6 2 3 3" xfId="18628"/>
    <cellStyle name="Normal 4 6 2 3 4" xfId="18629"/>
    <cellStyle name="Normal 4 6 3" xfId="18630"/>
    <cellStyle name="Normal 4 6 3 2" xfId="18631"/>
    <cellStyle name="Normal 4 6 3 3" xfId="18632"/>
    <cellStyle name="Normal 4 6 3 4" xfId="18633"/>
    <cellStyle name="Normal 4 6 4" xfId="18634"/>
    <cellStyle name="Normal 4 6 4 2" xfId="18635"/>
    <cellStyle name="Normal 4 6 4 3" xfId="18636"/>
    <cellStyle name="Normal 4 6 4 4" xfId="18637"/>
    <cellStyle name="Normal 4 7" xfId="18638"/>
    <cellStyle name="Normal 4 7 2" xfId="18639"/>
    <cellStyle name="Normal 4 7 2 2" xfId="18640"/>
    <cellStyle name="Normal 4 7 2 2 2" xfId="18641"/>
    <cellStyle name="Normal 4 7 2 2 3" xfId="18642"/>
    <cellStyle name="Normal 4 7 2 2 4" xfId="18643"/>
    <cellStyle name="Normal 4 7 2 3" xfId="18644"/>
    <cellStyle name="Normal 4 7 2 3 2" xfId="18645"/>
    <cellStyle name="Normal 4 7 2 3 3" xfId="18646"/>
    <cellStyle name="Normal 4 7 2 3 4" xfId="18647"/>
    <cellStyle name="Normal 4 7 3" xfId="18648"/>
    <cellStyle name="Normal 4 7 3 2" xfId="18649"/>
    <cellStyle name="Normal 4 7 3 3" xfId="18650"/>
    <cellStyle name="Normal 4 7 3 4" xfId="18651"/>
    <cellStyle name="Normal 4 7 4" xfId="18652"/>
    <cellStyle name="Normal 4 7 4 2" xfId="18653"/>
    <cellStyle name="Normal 4 7 4 3" xfId="18654"/>
    <cellStyle name="Normal 4 7 4 4" xfId="18655"/>
    <cellStyle name="Normal 4 8" xfId="18656"/>
    <cellStyle name="Normal 4 8 2" xfId="18657"/>
    <cellStyle name="Normal 4 8 2 2" xfId="18658"/>
    <cellStyle name="Normal 4 8 2 2 2" xfId="18659"/>
    <cellStyle name="Normal 4 8 2 2 3" xfId="18660"/>
    <cellStyle name="Normal 4 8 2 2 4" xfId="18661"/>
    <cellStyle name="Normal 4 8 3" xfId="18662"/>
    <cellStyle name="Normal 4 8 3 2" xfId="18663"/>
    <cellStyle name="Normal 4 8 3 3" xfId="18664"/>
    <cellStyle name="Normal 4 8 3 4" xfId="18665"/>
    <cellStyle name="Normal 4 9" xfId="18666"/>
    <cellStyle name="Normal 4 9 2" xfId="18667"/>
    <cellStyle name="Normal 4 9 2 2" xfId="18668"/>
    <cellStyle name="Normal 4 9 2 3" xfId="18669"/>
    <cellStyle name="Normal 4 9 2 4" xfId="18670"/>
    <cellStyle name="Normal 4 9 3" xfId="18671"/>
    <cellStyle name="Normal 40" xfId="18672"/>
    <cellStyle name="Normal 40 2" xfId="18673"/>
    <cellStyle name="Normal 40 3" xfId="18674"/>
    <cellStyle name="Normal 40 3 2" xfId="18675"/>
    <cellStyle name="Normal 40 3 2 2" xfId="18676"/>
    <cellStyle name="Normal 40 3 2 2 2" xfId="18677"/>
    <cellStyle name="Normal 40 3 2 2 3" xfId="18678"/>
    <cellStyle name="Normal 40 3 2 2 4" xfId="18679"/>
    <cellStyle name="Normal 40 3 2 3" xfId="18680"/>
    <cellStyle name="Normal 40 3 2 4" xfId="18681"/>
    <cellStyle name="Normal 40 3 2 5" xfId="18682"/>
    <cellStyle name="Normal 40 3 3" xfId="18683"/>
    <cellStyle name="Normal 40 3 3 2" xfId="18684"/>
    <cellStyle name="Normal 40 3 3 3" xfId="18685"/>
    <cellStyle name="Normal 40 3 3 4" xfId="18686"/>
    <cellStyle name="Normal 40 3 4" xfId="18687"/>
    <cellStyle name="Normal 40 3 5" xfId="18688"/>
    <cellStyle name="Normal 40 3 6" xfId="18689"/>
    <cellStyle name="Normal 41" xfId="18690"/>
    <cellStyle name="Normal 41 2" xfId="18691"/>
    <cellStyle name="Normal 41 3" xfId="18692"/>
    <cellStyle name="Normal 41 3 2" xfId="18693"/>
    <cellStyle name="Normal 41 3 2 2" xfId="18694"/>
    <cellStyle name="Normal 41 3 2 2 2" xfId="18695"/>
    <cellStyle name="Normal 41 3 2 2 3" xfId="18696"/>
    <cellStyle name="Normal 41 3 2 2 4" xfId="18697"/>
    <cellStyle name="Normal 41 3 2 3" xfId="18698"/>
    <cellStyle name="Normal 41 3 2 4" xfId="18699"/>
    <cellStyle name="Normal 41 3 2 5" xfId="18700"/>
    <cellStyle name="Normal 41 3 3" xfId="18701"/>
    <cellStyle name="Normal 41 3 3 2" xfId="18702"/>
    <cellStyle name="Normal 41 3 3 3" xfId="18703"/>
    <cellStyle name="Normal 41 3 3 4" xfId="18704"/>
    <cellStyle name="Normal 41 3 4" xfId="18705"/>
    <cellStyle name="Normal 41 3 5" xfId="18706"/>
    <cellStyle name="Normal 41 3 6" xfId="18707"/>
    <cellStyle name="Normal 42" xfId="18708"/>
    <cellStyle name="Normal 42 2" xfId="18709"/>
    <cellStyle name="Normal 42 3" xfId="18710"/>
    <cellStyle name="Normal 42 3 2" xfId="18711"/>
    <cellStyle name="Normal 42 3 2 2" xfId="18712"/>
    <cellStyle name="Normal 42 3 2 2 2" xfId="18713"/>
    <cellStyle name="Normal 42 3 2 2 3" xfId="18714"/>
    <cellStyle name="Normal 42 3 2 2 4" xfId="18715"/>
    <cellStyle name="Normal 42 3 2 3" xfId="18716"/>
    <cellStyle name="Normal 42 3 2 4" xfId="18717"/>
    <cellStyle name="Normal 42 3 2 5" xfId="18718"/>
    <cellStyle name="Normal 42 3 3" xfId="18719"/>
    <cellStyle name="Normal 42 3 3 2" xfId="18720"/>
    <cellStyle name="Normal 42 3 3 3" xfId="18721"/>
    <cellStyle name="Normal 42 3 3 4" xfId="18722"/>
    <cellStyle name="Normal 42 3 4" xfId="18723"/>
    <cellStyle name="Normal 42 3 5" xfId="18724"/>
    <cellStyle name="Normal 42 3 6" xfId="18725"/>
    <cellStyle name="Normal 43" xfId="18726"/>
    <cellStyle name="Normal 43 2" xfId="18727"/>
    <cellStyle name="Normal 43 3" xfId="18728"/>
    <cellStyle name="Normal 43 3 2" xfId="18729"/>
    <cellStyle name="Normal 43 3 2 2" xfId="18730"/>
    <cellStyle name="Normal 43 3 2 2 2" xfId="18731"/>
    <cellStyle name="Normal 43 3 2 2 3" xfId="18732"/>
    <cellStyle name="Normal 43 3 2 2 4" xfId="18733"/>
    <cellStyle name="Normal 43 3 2 3" xfId="18734"/>
    <cellStyle name="Normal 43 3 2 4" xfId="18735"/>
    <cellStyle name="Normal 43 3 2 5" xfId="18736"/>
    <cellStyle name="Normal 43 3 3" xfId="18737"/>
    <cellStyle name="Normal 43 3 3 2" xfId="18738"/>
    <cellStyle name="Normal 43 3 3 3" xfId="18739"/>
    <cellStyle name="Normal 43 3 3 4" xfId="18740"/>
    <cellStyle name="Normal 43 3 4" xfId="18741"/>
    <cellStyle name="Normal 43 3 5" xfId="18742"/>
    <cellStyle name="Normal 43 3 6" xfId="18743"/>
    <cellStyle name="Normal 44" xfId="18744"/>
    <cellStyle name="Normal 44 2" xfId="18745"/>
    <cellStyle name="Normal 44 2 2" xfId="18746"/>
    <cellStyle name="Normal 44 2 2 2" xfId="18747"/>
    <cellStyle name="Normal 44 2 2 2 2" xfId="18748"/>
    <cellStyle name="Normal 44 2 2 2 2 2" xfId="18749"/>
    <cellStyle name="Normal 44 2 2 2 2 3" xfId="18750"/>
    <cellStyle name="Normal 44 2 2 2 2 4" xfId="18751"/>
    <cellStyle name="Normal 44 2 2 2 3" xfId="18752"/>
    <cellStyle name="Normal 44 2 2 2 4" xfId="18753"/>
    <cellStyle name="Normal 44 2 2 2 5" xfId="18754"/>
    <cellStyle name="Normal 44 2 2 3" xfId="18755"/>
    <cellStyle name="Normal 44 2 2 3 2" xfId="18756"/>
    <cellStyle name="Normal 44 2 2 3 3" xfId="18757"/>
    <cellStyle name="Normal 44 2 2 3 4" xfId="18758"/>
    <cellStyle name="Normal 44 2 2 4" xfId="18759"/>
    <cellStyle name="Normal 44 2 2 5" xfId="18760"/>
    <cellStyle name="Normal 44 2 2 6" xfId="18761"/>
    <cellStyle name="Normal 44 3" xfId="18762"/>
    <cellStyle name="Normal 44 3 2" xfId="18763"/>
    <cellStyle name="Normal 44 3 2 2" xfId="18764"/>
    <cellStyle name="Normal 44 3 2 2 2" xfId="18765"/>
    <cellStyle name="Normal 44 3 2 2 3" xfId="18766"/>
    <cellStyle name="Normal 44 3 2 2 4" xfId="18767"/>
    <cellStyle name="Normal 44 3 2 3" xfId="18768"/>
    <cellStyle name="Normal 44 3 2 4" xfId="18769"/>
    <cellStyle name="Normal 44 3 2 5" xfId="18770"/>
    <cellStyle name="Normal 44 3 3" xfId="18771"/>
    <cellStyle name="Normal 44 3 3 2" xfId="18772"/>
    <cellStyle name="Normal 44 3 3 3" xfId="18773"/>
    <cellStyle name="Normal 44 3 3 4" xfId="18774"/>
    <cellStyle name="Normal 44 3 4" xfId="18775"/>
    <cellStyle name="Normal 44 3 5" xfId="18776"/>
    <cellStyle name="Normal 44 3 6" xfId="18777"/>
    <cellStyle name="Normal 44 4" xfId="18778"/>
    <cellStyle name="Normal 44 4 2" xfId="18779"/>
    <cellStyle name="Normal 44 4 2 2" xfId="18780"/>
    <cellStyle name="Normal 44 4 2 2 2" xfId="18781"/>
    <cellStyle name="Normal 44 4 2 2 3" xfId="18782"/>
    <cellStyle name="Normal 44 4 2 2 4" xfId="18783"/>
    <cellStyle name="Normal 44 4 2 3" xfId="18784"/>
    <cellStyle name="Normal 44 4 2 4" xfId="18785"/>
    <cellStyle name="Normal 44 4 2 5" xfId="18786"/>
    <cellStyle name="Normal 44 4 3" xfId="18787"/>
    <cellStyle name="Normal 44 4 3 2" xfId="18788"/>
    <cellStyle name="Normal 44 4 3 3" xfId="18789"/>
    <cellStyle name="Normal 44 4 3 4" xfId="18790"/>
    <cellStyle name="Normal 44 4 4" xfId="18791"/>
    <cellStyle name="Normal 44 4 5" xfId="18792"/>
    <cellStyle name="Normal 44 4 6" xfId="18793"/>
    <cellStyle name="Normal 44 5" xfId="18794"/>
    <cellStyle name="Normal 44 5 2" xfId="18795"/>
    <cellStyle name="Normal 44 5 2 2" xfId="18796"/>
    <cellStyle name="Normal 44 5 2 2 2" xfId="18797"/>
    <cellStyle name="Normal 44 5 2 2 3" xfId="18798"/>
    <cellStyle name="Normal 44 5 2 2 4" xfId="18799"/>
    <cellStyle name="Normal 44 5 2 3" xfId="18800"/>
    <cellStyle name="Normal 44 5 2 4" xfId="18801"/>
    <cellStyle name="Normal 44 5 2 5" xfId="18802"/>
    <cellStyle name="Normal 44 5 3" xfId="18803"/>
    <cellStyle name="Normal 44 5 3 2" xfId="18804"/>
    <cellStyle name="Normal 44 5 3 3" xfId="18805"/>
    <cellStyle name="Normal 44 5 3 4" xfId="18806"/>
    <cellStyle name="Normal 44 5 4" xfId="18807"/>
    <cellStyle name="Normal 44 5 5" xfId="18808"/>
    <cellStyle name="Normal 44 5 6" xfId="18809"/>
    <cellStyle name="Normal 45" xfId="18810"/>
    <cellStyle name="Normal 45 2" xfId="18811"/>
    <cellStyle name="Normal 45 2 2" xfId="18812"/>
    <cellStyle name="Normal 45 2 2 2" xfId="18813"/>
    <cellStyle name="Normal 45 2 2 3" xfId="18814"/>
    <cellStyle name="Normal 45 2 2 4" xfId="18815"/>
    <cellStyle name="Normal 45 2 3" xfId="18816"/>
    <cellStyle name="Normal 45 2 4" xfId="18817"/>
    <cellStyle name="Normal 45 2 5" xfId="18818"/>
    <cellStyle name="Normal 45 3" xfId="18819"/>
    <cellStyle name="Normal 45 4" xfId="18820"/>
    <cellStyle name="Normal 45 4 2" xfId="18821"/>
    <cellStyle name="Normal 45 4 3" xfId="18822"/>
    <cellStyle name="Normal 45 4 4" xfId="18823"/>
    <cellStyle name="Normal 45 5" xfId="18824"/>
    <cellStyle name="Normal 45 6" xfId="18825"/>
    <cellStyle name="Normal 45 7" xfId="18826"/>
    <cellStyle name="Normal 46" xfId="18827"/>
    <cellStyle name="Normal 46 2" xfId="18828"/>
    <cellStyle name="Normal 46 2 2" xfId="18829"/>
    <cellStyle name="Normal 46 2 2 2" xfId="18830"/>
    <cellStyle name="Normal 46 2 2 3" xfId="18831"/>
    <cellStyle name="Normal 46 2 2 4" xfId="18832"/>
    <cellStyle name="Normal 46 2 3" xfId="18833"/>
    <cellStyle name="Normal 46 2 4" xfId="18834"/>
    <cellStyle name="Normal 46 2 5" xfId="18835"/>
    <cellStyle name="Normal 46 3" xfId="18836"/>
    <cellStyle name="Normal 46 4" xfId="18837"/>
    <cellStyle name="Normal 46 4 2" xfId="18838"/>
    <cellStyle name="Normal 46 4 3" xfId="18839"/>
    <cellStyle name="Normal 46 4 4" xfId="18840"/>
    <cellStyle name="Normal 46 5" xfId="18841"/>
    <cellStyle name="Normal 46 6" xfId="18842"/>
    <cellStyle name="Normal 46 7" xfId="18843"/>
    <cellStyle name="Normal 47" xfId="18844"/>
    <cellStyle name="Normal 47 2" xfId="18845"/>
    <cellStyle name="Normal 47 2 2" xfId="18846"/>
    <cellStyle name="Normal 47 2 2 2" xfId="18847"/>
    <cellStyle name="Normal 47 2 2 3" xfId="18848"/>
    <cellStyle name="Normal 47 2 2 4" xfId="18849"/>
    <cellStyle name="Normal 47 2 3" xfId="18850"/>
    <cellStyle name="Normal 47 2 4" xfId="18851"/>
    <cellStyle name="Normal 47 2 5" xfId="18852"/>
    <cellStyle name="Normal 47 3" xfId="18853"/>
    <cellStyle name="Normal 47 4" xfId="18854"/>
    <cellStyle name="Normal 47 4 2" xfId="18855"/>
    <cellStyle name="Normal 47 4 3" xfId="18856"/>
    <cellStyle name="Normal 47 4 4" xfId="18857"/>
    <cellStyle name="Normal 47 5" xfId="18858"/>
    <cellStyle name="Normal 47 6" xfId="18859"/>
    <cellStyle name="Normal 47 7" xfId="18860"/>
    <cellStyle name="Normal 48" xfId="18861"/>
    <cellStyle name="Normal 48 2" xfId="18862"/>
    <cellStyle name="Normal 48 2 2" xfId="18863"/>
    <cellStyle name="Normal 48 2 2 2" xfId="18864"/>
    <cellStyle name="Normal 48 2 2 3" xfId="18865"/>
    <cellStyle name="Normal 48 2 2 4" xfId="18866"/>
    <cellStyle name="Normal 48 2 3" xfId="18867"/>
    <cellStyle name="Normal 48 2 4" xfId="18868"/>
    <cellStyle name="Normal 48 2 5" xfId="18869"/>
    <cellStyle name="Normal 48 3" xfId="18870"/>
    <cellStyle name="Normal 48 4" xfId="18871"/>
    <cellStyle name="Normal 48 4 2" xfId="18872"/>
    <cellStyle name="Normal 48 4 3" xfId="18873"/>
    <cellStyle name="Normal 48 4 4" xfId="18874"/>
    <cellStyle name="Normal 48 5" xfId="18875"/>
    <cellStyle name="Normal 48 6" xfId="18876"/>
    <cellStyle name="Normal 48 7" xfId="18877"/>
    <cellStyle name="Normal 49" xfId="18878"/>
    <cellStyle name="Normal 49 2" xfId="18879"/>
    <cellStyle name="Normal 49 2 2" xfId="18880"/>
    <cellStyle name="Normal 49 2 2 2" xfId="18881"/>
    <cellStyle name="Normal 49 2 2 3" xfId="18882"/>
    <cellStyle name="Normal 49 2 2 4" xfId="18883"/>
    <cellStyle name="Normal 49 2 3" xfId="18884"/>
    <cellStyle name="Normal 49 2 4" xfId="18885"/>
    <cellStyle name="Normal 49 2 5" xfId="18886"/>
    <cellStyle name="Normal 49 3" xfId="18887"/>
    <cellStyle name="Normal 49 4" xfId="18888"/>
    <cellStyle name="Normal 49 4 2" xfId="18889"/>
    <cellStyle name="Normal 49 4 3" xfId="18890"/>
    <cellStyle name="Normal 49 4 4" xfId="18891"/>
    <cellStyle name="Normal 49 5" xfId="18892"/>
    <cellStyle name="Normal 49 6" xfId="18893"/>
    <cellStyle name="Normal 49 7" xfId="18894"/>
    <cellStyle name="Normal 5" xfId="18895"/>
    <cellStyle name="Normal 5 10" xfId="18896"/>
    <cellStyle name="Normal 5 10 2" xfId="18897"/>
    <cellStyle name="Normal 5 100" xfId="18898"/>
    <cellStyle name="Normal 5 101" xfId="18899"/>
    <cellStyle name="Normal 5 102" xfId="18900"/>
    <cellStyle name="Normal 5 103" xfId="18901"/>
    <cellStyle name="Normal 5 104" xfId="18902"/>
    <cellStyle name="Normal 5 105" xfId="18903"/>
    <cellStyle name="Normal 5 106" xfId="18904"/>
    <cellStyle name="Normal 5 107" xfId="18905"/>
    <cellStyle name="Normal 5 108" xfId="18906"/>
    <cellStyle name="Normal 5 109" xfId="18907"/>
    <cellStyle name="Normal 5 11" xfId="18908"/>
    <cellStyle name="Normal 5 11 2" xfId="18909"/>
    <cellStyle name="Normal 5 11 3" xfId="18910"/>
    <cellStyle name="Normal 5 11 3 2" xfId="18911"/>
    <cellStyle name="Normal 5 11 3 3" xfId="18912"/>
    <cellStyle name="Normal 5 11 3 4" xfId="18913"/>
    <cellStyle name="Normal 5 110" xfId="18914"/>
    <cellStyle name="Normal 5 111" xfId="18915"/>
    <cellStyle name="Normal 5 112" xfId="18916"/>
    <cellStyle name="Normal 5 113" xfId="18917"/>
    <cellStyle name="Normal 5 12" xfId="18918"/>
    <cellStyle name="Normal 5 12 2" xfId="18919"/>
    <cellStyle name="Normal 5 12 3" xfId="18920"/>
    <cellStyle name="Normal 5 12 3 2" xfId="18921"/>
    <cellStyle name="Normal 5 12 3 3" xfId="18922"/>
    <cellStyle name="Normal 5 12 3 4" xfId="18923"/>
    <cellStyle name="Normal 5 13" xfId="18924"/>
    <cellStyle name="Normal 5 13 2" xfId="18925"/>
    <cellStyle name="Normal 5 13 3" xfId="18926"/>
    <cellStyle name="Normal 5 13 4" xfId="18927"/>
    <cellStyle name="Normal 5 13 5" xfId="18928"/>
    <cellStyle name="Normal 5 14" xfId="18929"/>
    <cellStyle name="Normal 5 14 2" xfId="18930"/>
    <cellStyle name="Normal 5 15" xfId="18931"/>
    <cellStyle name="Normal 5 15 2" xfId="18932"/>
    <cellStyle name="Normal 5 16" xfId="18933"/>
    <cellStyle name="Normal 5 16 2" xfId="18934"/>
    <cellStyle name="Normal 5 17" xfId="18935"/>
    <cellStyle name="Normal 5 17 2" xfId="18936"/>
    <cellStyle name="Normal 5 18" xfId="18937"/>
    <cellStyle name="Normal 5 18 2" xfId="18938"/>
    <cellStyle name="Normal 5 19" xfId="18939"/>
    <cellStyle name="Normal 5 19 2" xfId="18940"/>
    <cellStyle name="Normal 5 2" xfId="18941"/>
    <cellStyle name="Normal 5 2 2" xfId="18942"/>
    <cellStyle name="Normal 5 2 2 2" xfId="18943"/>
    <cellStyle name="Normal 5 2 2 3" xfId="18944"/>
    <cellStyle name="Normal 5 2 3" xfId="18945"/>
    <cellStyle name="Normal 5 2 3 2" xfId="18946"/>
    <cellStyle name="Normal 5 2 4" xfId="18947"/>
    <cellStyle name="Normal 5 20" xfId="18948"/>
    <cellStyle name="Normal 5 20 2" xfId="18949"/>
    <cellStyle name="Normal 5 21" xfId="18950"/>
    <cellStyle name="Normal 5 21 2" xfId="18951"/>
    <cellStyle name="Normal 5 22" xfId="18952"/>
    <cellStyle name="Normal 5 22 2" xfId="18953"/>
    <cellStyle name="Normal 5 23" xfId="18954"/>
    <cellStyle name="Normal 5 23 2" xfId="18955"/>
    <cellStyle name="Normal 5 24" xfId="18956"/>
    <cellStyle name="Normal 5 24 2" xfId="18957"/>
    <cellStyle name="Normal 5 25" xfId="18958"/>
    <cellStyle name="Normal 5 25 2" xfId="18959"/>
    <cellStyle name="Normal 5 26" xfId="18960"/>
    <cellStyle name="Normal 5 26 2" xfId="18961"/>
    <cellStyle name="Normal 5 27" xfId="18962"/>
    <cellStyle name="Normal 5 27 2" xfId="18963"/>
    <cellStyle name="Normal 5 28" xfId="18964"/>
    <cellStyle name="Normal 5 28 2" xfId="18965"/>
    <cellStyle name="Normal 5 29" xfId="18966"/>
    <cellStyle name="Normal 5 29 2" xfId="18967"/>
    <cellStyle name="Normal 5 3" xfId="18968"/>
    <cellStyle name="Normal 5 3 2" xfId="18969"/>
    <cellStyle name="Normal 5 3 2 2" xfId="18970"/>
    <cellStyle name="Normal 5 3 2 2 2" xfId="18971"/>
    <cellStyle name="Normal 5 3 2 2 3" xfId="18972"/>
    <cellStyle name="Normal 5 3 2 2 3 2" xfId="18973"/>
    <cellStyle name="Normal 5 3 2 2 3 3" xfId="18974"/>
    <cellStyle name="Normal 5 3 2 2 3 4" xfId="18975"/>
    <cellStyle name="Normal 5 3 2 2 4" xfId="18976"/>
    <cellStyle name="Normal 5 3 2 2 5" xfId="18977"/>
    <cellStyle name="Normal 5 3 2 2 6" xfId="18978"/>
    <cellStyle name="Normal 5 3 2 3" xfId="18979"/>
    <cellStyle name="Normal 5 3 2 4" xfId="18980"/>
    <cellStyle name="Normal 5 3 2 4 2" xfId="18981"/>
    <cellStyle name="Normal 5 3 2 4 3" xfId="18982"/>
    <cellStyle name="Normal 5 3 2 4 4" xfId="18983"/>
    <cellStyle name="Normal 5 3 2 5" xfId="18984"/>
    <cellStyle name="Normal 5 3 2 6" xfId="18985"/>
    <cellStyle name="Normal 5 3 2 7" xfId="18986"/>
    <cellStyle name="Normal 5 3 3" xfId="18987"/>
    <cellStyle name="Normal 5 3 3 2" xfId="18988"/>
    <cellStyle name="Normal 5 3 3 2 2" xfId="18989"/>
    <cellStyle name="Normal 5 3 3 2 2 2" xfId="18990"/>
    <cellStyle name="Normal 5 3 3 2 2 3" xfId="18991"/>
    <cellStyle name="Normal 5 3 3 2 2 4" xfId="18992"/>
    <cellStyle name="Normal 5 3 3 2 3" xfId="18993"/>
    <cellStyle name="Normal 5 3 3 2 4" xfId="18994"/>
    <cellStyle name="Normal 5 3 3 2 5" xfId="18995"/>
    <cellStyle name="Normal 5 3 3 3" xfId="18996"/>
    <cellStyle name="Normal 5 3 3 4" xfId="18997"/>
    <cellStyle name="Normal 5 3 3 4 2" xfId="18998"/>
    <cellStyle name="Normal 5 3 3 4 3" xfId="18999"/>
    <cellStyle name="Normal 5 3 3 4 4" xfId="19000"/>
    <cellStyle name="Normal 5 3 3 5" xfId="19001"/>
    <cellStyle name="Normal 5 3 3 6" xfId="19002"/>
    <cellStyle name="Normal 5 3 3 7" xfId="19003"/>
    <cellStyle name="Normal 5 3 4" xfId="19004"/>
    <cellStyle name="Normal 5 30" xfId="19005"/>
    <cellStyle name="Normal 5 30 2" xfId="19006"/>
    <cellStyle name="Normal 5 31" xfId="19007"/>
    <cellStyle name="Normal 5 31 2" xfId="19008"/>
    <cellStyle name="Normal 5 32" xfId="19009"/>
    <cellStyle name="Normal 5 32 2" xfId="19010"/>
    <cellStyle name="Normal 5 33" xfId="19011"/>
    <cellStyle name="Normal 5 33 2" xfId="19012"/>
    <cellStyle name="Normal 5 34" xfId="19013"/>
    <cellStyle name="Normal 5 34 2" xfId="19014"/>
    <cellStyle name="Normal 5 35" xfId="19015"/>
    <cellStyle name="Normal 5 35 2" xfId="19016"/>
    <cellStyle name="Normal 5 36" xfId="19017"/>
    <cellStyle name="Normal 5 36 2" xfId="19018"/>
    <cellStyle name="Normal 5 37" xfId="19019"/>
    <cellStyle name="Normal 5 37 2" xfId="19020"/>
    <cellStyle name="Normal 5 38" xfId="19021"/>
    <cellStyle name="Normal 5 38 2" xfId="19022"/>
    <cellStyle name="Normal 5 39" xfId="19023"/>
    <cellStyle name="Normal 5 39 2" xfId="19024"/>
    <cellStyle name="Normal 5 4" xfId="19025"/>
    <cellStyle name="Normal 5 4 2" xfId="19026"/>
    <cellStyle name="Normal 5 4 2 2" xfId="19027"/>
    <cellStyle name="Normal 5 4 2 2 2" xfId="19028"/>
    <cellStyle name="Normal 5 4 2 2 2 2" xfId="19029"/>
    <cellStyle name="Normal 5 4 2 2 2 3" xfId="19030"/>
    <cellStyle name="Normal 5 4 2 2 2 4" xfId="19031"/>
    <cellStyle name="Normal 5 4 2 2 3" xfId="19032"/>
    <cellStyle name="Normal 5 4 2 2 4" xfId="19033"/>
    <cellStyle name="Normal 5 4 2 2 5" xfId="19034"/>
    <cellStyle name="Normal 5 4 2 3" xfId="19035"/>
    <cellStyle name="Normal 5 4 2 4" xfId="19036"/>
    <cellStyle name="Normal 5 4 2 4 2" xfId="19037"/>
    <cellStyle name="Normal 5 4 2 4 3" xfId="19038"/>
    <cellStyle name="Normal 5 4 2 4 4" xfId="19039"/>
    <cellStyle name="Normal 5 4 2 5" xfId="19040"/>
    <cellStyle name="Normal 5 4 2 6" xfId="19041"/>
    <cellStyle name="Normal 5 4 2 7" xfId="19042"/>
    <cellStyle name="Normal 5 4 3" xfId="19043"/>
    <cellStyle name="Normal 5 4 3 2" xfId="19044"/>
    <cellStyle name="Normal 5 4 3 3" xfId="19045"/>
    <cellStyle name="Normal 5 4 3 3 2" xfId="19046"/>
    <cellStyle name="Normal 5 4 3 3 3" xfId="19047"/>
    <cellStyle name="Normal 5 4 3 3 4" xfId="19048"/>
    <cellStyle name="Normal 5 4 3 4" xfId="19049"/>
    <cellStyle name="Normal 5 4 3 5" xfId="19050"/>
    <cellStyle name="Normal 5 4 3 6" xfId="19051"/>
    <cellStyle name="Normal 5 4 4" xfId="19052"/>
    <cellStyle name="Normal 5 4 5" xfId="19053"/>
    <cellStyle name="Normal 5 4 5 2" xfId="19054"/>
    <cellStyle name="Normal 5 4 5 3" xfId="19055"/>
    <cellStyle name="Normal 5 4 5 4" xfId="19056"/>
    <cellStyle name="Normal 5 4 6" xfId="19057"/>
    <cellStyle name="Normal 5 4 7" xfId="19058"/>
    <cellStyle name="Normal 5 4 8" xfId="19059"/>
    <cellStyle name="Normal 5 40" xfId="19060"/>
    <cellStyle name="Normal 5 40 2" xfId="19061"/>
    <cellStyle name="Normal 5 41" xfId="19062"/>
    <cellStyle name="Normal 5 41 2" xfId="19063"/>
    <cellStyle name="Normal 5 42" xfId="19064"/>
    <cellStyle name="Normal 5 42 2" xfId="19065"/>
    <cellStyle name="Normal 5 43" xfId="19066"/>
    <cellStyle name="Normal 5 43 2" xfId="19067"/>
    <cellStyle name="Normal 5 44" xfId="19068"/>
    <cellStyle name="Normal 5 44 2" xfId="19069"/>
    <cellStyle name="Normal 5 45" xfId="19070"/>
    <cellStyle name="Normal 5 45 2" xfId="19071"/>
    <cellStyle name="Normal 5 46" xfId="19072"/>
    <cellStyle name="Normal 5 46 2" xfId="19073"/>
    <cellStyle name="Normal 5 47" xfId="19074"/>
    <cellStyle name="Normal 5 48" xfId="19075"/>
    <cellStyle name="Normal 5 49" xfId="19076"/>
    <cellStyle name="Normal 5 5" xfId="19077"/>
    <cellStyle name="Normal 5 5 10" xfId="19078"/>
    <cellStyle name="Normal 5 5 11" xfId="19079"/>
    <cellStyle name="Normal 5 5 12" xfId="19080"/>
    <cellStyle name="Normal 5 5 13" xfId="19081"/>
    <cellStyle name="Normal 5 5 14" xfId="19082"/>
    <cellStyle name="Normal 5 5 15" xfId="19083"/>
    <cellStyle name="Normal 5 5 16" xfId="19084"/>
    <cellStyle name="Normal 5 5 17" xfId="19085"/>
    <cellStyle name="Normal 5 5 18" xfId="19086"/>
    <cellStyle name="Normal 5 5 19" xfId="19087"/>
    <cellStyle name="Normal 5 5 2" xfId="19088"/>
    <cellStyle name="Normal 5 5 20" xfId="19089"/>
    <cellStyle name="Normal 5 5 21" xfId="19090"/>
    <cellStyle name="Normal 5 5 22" xfId="19091"/>
    <cellStyle name="Normal 5 5 23" xfId="19092"/>
    <cellStyle name="Normal 5 5 24" xfId="19093"/>
    <cellStyle name="Normal 5 5 25" xfId="19094"/>
    <cellStyle name="Normal 5 5 26" xfId="19095"/>
    <cellStyle name="Normal 5 5 27" xfId="19096"/>
    <cellStyle name="Normal 5 5 28" xfId="19097"/>
    <cellStyle name="Normal 5 5 29" xfId="19098"/>
    <cellStyle name="Normal 5 5 3" xfId="19099"/>
    <cellStyle name="Normal 5 5 30" xfId="19100"/>
    <cellStyle name="Normal 5 5 31" xfId="19101"/>
    <cellStyle name="Normal 5 5 32" xfId="19102"/>
    <cellStyle name="Normal 5 5 33" xfId="19103"/>
    <cellStyle name="Normal 5 5 34" xfId="19104"/>
    <cellStyle name="Normal 5 5 35" xfId="19105"/>
    <cellStyle name="Normal 5 5 36" xfId="19106"/>
    <cellStyle name="Normal 5 5 37" xfId="19107"/>
    <cellStyle name="Normal 5 5 38" xfId="19108"/>
    <cellStyle name="Normal 5 5 39" xfId="19109"/>
    <cellStyle name="Normal 5 5 4" xfId="19110"/>
    <cellStyle name="Normal 5 5 40" xfId="19111"/>
    <cellStyle name="Normal 5 5 41" xfId="19112"/>
    <cellStyle name="Normal 5 5 42" xfId="19113"/>
    <cellStyle name="Normal 5 5 43" xfId="19114"/>
    <cellStyle name="Normal 5 5 44" xfId="19115"/>
    <cellStyle name="Normal 5 5 45" xfId="19116"/>
    <cellStyle name="Normal 5 5 46" xfId="19117"/>
    <cellStyle name="Normal 5 5 47" xfId="19118"/>
    <cellStyle name="Normal 5 5 48" xfId="19119"/>
    <cellStyle name="Normal 5 5 49" xfId="19120"/>
    <cellStyle name="Normal 5 5 5" xfId="19121"/>
    <cellStyle name="Normal 5 5 50" xfId="19122"/>
    <cellStyle name="Normal 5 5 51" xfId="19123"/>
    <cellStyle name="Normal 5 5 52" xfId="19124"/>
    <cellStyle name="Normal 5 5 53" xfId="19125"/>
    <cellStyle name="Normal 5 5 54" xfId="19126"/>
    <cellStyle name="Normal 5 5 55" xfId="19127"/>
    <cellStyle name="Normal 5 5 56" xfId="19128"/>
    <cellStyle name="Normal 5 5 57" xfId="19129"/>
    <cellStyle name="Normal 5 5 58" xfId="19130"/>
    <cellStyle name="Normal 5 5 59" xfId="19131"/>
    <cellStyle name="Normal 5 5 6" xfId="19132"/>
    <cellStyle name="Normal 5 5 60" xfId="19133"/>
    <cellStyle name="Normal 5 5 61" xfId="19134"/>
    <cellStyle name="Normal 5 5 62" xfId="19135"/>
    <cellStyle name="Normal 5 5 63" xfId="19136"/>
    <cellStyle name="Normal 5 5 64" xfId="19137"/>
    <cellStyle name="Normal 5 5 65" xfId="19138"/>
    <cellStyle name="Normal 5 5 66" xfId="19139"/>
    <cellStyle name="Normal 5 5 67" xfId="19140"/>
    <cellStyle name="Normal 5 5 68" xfId="19141"/>
    <cellStyle name="Normal 5 5 69" xfId="19142"/>
    <cellStyle name="Normal 5 5 7" xfId="19143"/>
    <cellStyle name="Normal 5 5 70" xfId="19144"/>
    <cellStyle name="Normal 5 5 71" xfId="19145"/>
    <cellStyle name="Normal 5 5 72" xfId="19146"/>
    <cellStyle name="Normal 5 5 73" xfId="19147"/>
    <cellStyle name="Normal 5 5 74" xfId="19148"/>
    <cellStyle name="Normal 5 5 75" xfId="19149"/>
    <cellStyle name="Normal 5 5 76" xfId="19150"/>
    <cellStyle name="Normal 5 5 77" xfId="19151"/>
    <cellStyle name="Normal 5 5 78" xfId="19152"/>
    <cellStyle name="Normal 5 5 79" xfId="19153"/>
    <cellStyle name="Normal 5 5 8" xfId="19154"/>
    <cellStyle name="Normal 5 5 80" xfId="19155"/>
    <cellStyle name="Normal 5 5 81" xfId="19156"/>
    <cellStyle name="Normal 5 5 82" xfId="19157"/>
    <cellStyle name="Normal 5 5 83" xfId="19158"/>
    <cellStyle name="Normal 5 5 84" xfId="19159"/>
    <cellStyle name="Normal 5 5 85" xfId="19160"/>
    <cellStyle name="Normal 5 5 86" xfId="19161"/>
    <cellStyle name="Normal 5 5 87" xfId="19162"/>
    <cellStyle name="Normal 5 5 88" xfId="19163"/>
    <cellStyle name="Normal 5 5 89" xfId="19164"/>
    <cellStyle name="Normal 5 5 9" xfId="19165"/>
    <cellStyle name="Normal 5 5 90" xfId="19166"/>
    <cellStyle name="Normal 5 5 91" xfId="19167"/>
    <cellStyle name="Normal 5 5 92" xfId="19168"/>
    <cellStyle name="Normal 5 5 93" xfId="19169"/>
    <cellStyle name="Normal 5 50" xfId="19170"/>
    <cellStyle name="Normal 5 51" xfId="19171"/>
    <cellStyle name="Normal 5 52" xfId="19172"/>
    <cellStyle name="Normal 5 53" xfId="19173"/>
    <cellStyle name="Normal 5 54" xfId="19174"/>
    <cellStyle name="Normal 5 55" xfId="19175"/>
    <cellStyle name="Normal 5 56" xfId="19176"/>
    <cellStyle name="Normal 5 57" xfId="19177"/>
    <cellStyle name="Normal 5 58" xfId="19178"/>
    <cellStyle name="Normal 5 59" xfId="19179"/>
    <cellStyle name="Normal 5 6" xfId="19180"/>
    <cellStyle name="Normal 5 6 2" xfId="19181"/>
    <cellStyle name="Normal 5 60" xfId="19182"/>
    <cellStyle name="Normal 5 61" xfId="19183"/>
    <cellStyle name="Normal 5 62" xfId="19184"/>
    <cellStyle name="Normal 5 63" xfId="19185"/>
    <cellStyle name="Normal 5 64" xfId="19186"/>
    <cellStyle name="Normal 5 65" xfId="19187"/>
    <cellStyle name="Normal 5 66" xfId="19188"/>
    <cellStyle name="Normal 5 67" xfId="19189"/>
    <cellStyle name="Normal 5 68" xfId="19190"/>
    <cellStyle name="Normal 5 69" xfId="19191"/>
    <cellStyle name="Normal 5 7" xfId="19192"/>
    <cellStyle name="Normal 5 7 2" xfId="19193"/>
    <cellStyle name="Normal 5 70" xfId="19194"/>
    <cellStyle name="Normal 5 71" xfId="19195"/>
    <cellStyle name="Normal 5 72" xfId="19196"/>
    <cellStyle name="Normal 5 73" xfId="19197"/>
    <cellStyle name="Normal 5 74" xfId="19198"/>
    <cellStyle name="Normal 5 75" xfId="19199"/>
    <cellStyle name="Normal 5 76" xfId="19200"/>
    <cellStyle name="Normal 5 77" xfId="19201"/>
    <cellStyle name="Normal 5 78" xfId="19202"/>
    <cellStyle name="Normal 5 79" xfId="19203"/>
    <cellStyle name="Normal 5 8" xfId="19204"/>
    <cellStyle name="Normal 5 8 2" xfId="19205"/>
    <cellStyle name="Normal 5 80" xfId="19206"/>
    <cellStyle name="Normal 5 81" xfId="19207"/>
    <cellStyle name="Normal 5 82" xfId="19208"/>
    <cellStyle name="Normal 5 83" xfId="19209"/>
    <cellStyle name="Normal 5 84" xfId="19210"/>
    <cellStyle name="Normal 5 85" xfId="19211"/>
    <cellStyle name="Normal 5 86" xfId="19212"/>
    <cellStyle name="Normal 5 87" xfId="19213"/>
    <cellStyle name="Normal 5 88" xfId="19214"/>
    <cellStyle name="Normal 5 89" xfId="19215"/>
    <cellStyle name="Normal 5 9" xfId="19216"/>
    <cellStyle name="Normal 5 9 2" xfId="19217"/>
    <cellStyle name="Normal 5 90" xfId="19218"/>
    <cellStyle name="Normal 5 91" xfId="19219"/>
    <cellStyle name="Normal 5 92" xfId="19220"/>
    <cellStyle name="Normal 5 93" xfId="19221"/>
    <cellStyle name="Normal 5 94" xfId="19222"/>
    <cellStyle name="Normal 5 95" xfId="19223"/>
    <cellStyle name="Normal 5 96" xfId="19224"/>
    <cellStyle name="Normal 5 97" xfId="19225"/>
    <cellStyle name="Normal 5 98" xfId="19226"/>
    <cellStyle name="Normal 5 99" xfId="19227"/>
    <cellStyle name="Normal 50" xfId="19228"/>
    <cellStyle name="Normal 50 2" xfId="19229"/>
    <cellStyle name="Normal 50 2 2" xfId="19230"/>
    <cellStyle name="Normal 50 2 2 2" xfId="19231"/>
    <cellStyle name="Normal 50 2 2 3" xfId="19232"/>
    <cellStyle name="Normal 50 2 2 4" xfId="19233"/>
    <cellStyle name="Normal 50 2 3" xfId="19234"/>
    <cellStyle name="Normal 50 2 4" xfId="19235"/>
    <cellStyle name="Normal 50 2 5" xfId="19236"/>
    <cellStyle name="Normal 50 3" xfId="19237"/>
    <cellStyle name="Normal 50 4" xfId="19238"/>
    <cellStyle name="Normal 50 4 2" xfId="19239"/>
    <cellStyle name="Normal 50 4 3" xfId="19240"/>
    <cellStyle name="Normal 50 4 4" xfId="19241"/>
    <cellStyle name="Normal 50 5" xfId="19242"/>
    <cellStyle name="Normal 50 6" xfId="19243"/>
    <cellStyle name="Normal 50 7" xfId="19244"/>
    <cellStyle name="Normal 51" xfId="19245"/>
    <cellStyle name="Normal 51 2" xfId="19246"/>
    <cellStyle name="Normal 51 2 2" xfId="19247"/>
    <cellStyle name="Normal 51 2 2 2" xfId="19248"/>
    <cellStyle name="Normal 51 2 2 3" xfId="19249"/>
    <cellStyle name="Normal 51 2 2 4" xfId="19250"/>
    <cellStyle name="Normal 51 2 3" xfId="19251"/>
    <cellStyle name="Normal 51 2 4" xfId="19252"/>
    <cellStyle name="Normal 51 2 5" xfId="19253"/>
    <cellStyle name="Normal 51 3" xfId="19254"/>
    <cellStyle name="Normal 51 4" xfId="19255"/>
    <cellStyle name="Normal 51 4 2" xfId="19256"/>
    <cellStyle name="Normal 51 4 3" xfId="19257"/>
    <cellStyle name="Normal 51 4 4" xfId="19258"/>
    <cellStyle name="Normal 51 5" xfId="19259"/>
    <cellStyle name="Normal 51 6" xfId="19260"/>
    <cellStyle name="Normal 51 7" xfId="19261"/>
    <cellStyle name="Normal 52" xfId="19262"/>
    <cellStyle name="Normal 53" xfId="19263"/>
    <cellStyle name="Normal 54" xfId="19264"/>
    <cellStyle name="Normal 55" xfId="19265"/>
    <cellStyle name="Normal 55 2" xfId="19266"/>
    <cellStyle name="Normal 55 2 2" xfId="19267"/>
    <cellStyle name="Normal 55 2 2 2" xfId="19268"/>
    <cellStyle name="Normal 55 2 2 3" xfId="19269"/>
    <cellStyle name="Normal 55 2 2 4" xfId="19270"/>
    <cellStyle name="Normal 55 2 3" xfId="19271"/>
    <cellStyle name="Normal 55 2 4" xfId="19272"/>
    <cellStyle name="Normal 55 2 5" xfId="19273"/>
    <cellStyle name="Normal 55 3" xfId="19274"/>
    <cellStyle name="Normal 55 4" xfId="19275"/>
    <cellStyle name="Normal 55 4 2" xfId="19276"/>
    <cellStyle name="Normal 55 4 3" xfId="19277"/>
    <cellStyle name="Normal 55 4 4" xfId="19278"/>
    <cellStyle name="Normal 55 5" xfId="19279"/>
    <cellStyle name="Normal 55 6" xfId="19280"/>
    <cellStyle name="Normal 55 7" xfId="19281"/>
    <cellStyle name="Normal 56" xfId="19282"/>
    <cellStyle name="Normal 56 2" xfId="19283"/>
    <cellStyle name="Normal 56 2 2" xfId="19284"/>
    <cellStyle name="Normal 56 2 2 2" xfId="19285"/>
    <cellStyle name="Normal 56 2 2 3" xfId="19286"/>
    <cellStyle name="Normal 56 2 2 4" xfId="19287"/>
    <cellStyle name="Normal 56 2 3" xfId="19288"/>
    <cellStyle name="Normal 56 2 4" xfId="19289"/>
    <cellStyle name="Normal 56 2 5" xfId="19290"/>
    <cellStyle name="Normal 56 3" xfId="19291"/>
    <cellStyle name="Normal 56 4" xfId="19292"/>
    <cellStyle name="Normal 56 4 2" xfId="19293"/>
    <cellStyle name="Normal 56 4 3" xfId="19294"/>
    <cellStyle name="Normal 56 4 4" xfId="19295"/>
    <cellStyle name="Normal 56 5" xfId="19296"/>
    <cellStyle name="Normal 56 6" xfId="19297"/>
    <cellStyle name="Normal 56 7" xfId="19298"/>
    <cellStyle name="Normal 57" xfId="19299"/>
    <cellStyle name="Normal 57 2" xfId="19300"/>
    <cellStyle name="Normal 58" xfId="19301"/>
    <cellStyle name="Normal 58 2" xfId="19302"/>
    <cellStyle name="Normal 58 3" xfId="19303"/>
    <cellStyle name="Normal 58 4" xfId="19304"/>
    <cellStyle name="Normal 59" xfId="19305"/>
    <cellStyle name="Normal 59 2" xfId="19306"/>
    <cellStyle name="Normal 59 3" xfId="19307"/>
    <cellStyle name="Normal 59 4" xfId="19308"/>
    <cellStyle name="Normal 6" xfId="19309"/>
    <cellStyle name="Normal 6 2" xfId="19310"/>
    <cellStyle name="Normal 6 2 10" xfId="19311"/>
    <cellStyle name="Normal 6 2 11" xfId="19312"/>
    <cellStyle name="Normal 6 2 12" xfId="19313"/>
    <cellStyle name="Normal 6 2 13" xfId="19314"/>
    <cellStyle name="Normal 6 2 14" xfId="19315"/>
    <cellStyle name="Normal 6 2 15" xfId="19316"/>
    <cellStyle name="Normal 6 2 16" xfId="19317"/>
    <cellStyle name="Normal 6 2 17" xfId="19318"/>
    <cellStyle name="Normal 6 2 18" xfId="19319"/>
    <cellStyle name="Normal 6 2 19" xfId="19320"/>
    <cellStyle name="Normal 6 2 2" xfId="19321"/>
    <cellStyle name="Normal 6 2 2 2" xfId="19322"/>
    <cellStyle name="Normal 6 2 2 3" xfId="19323"/>
    <cellStyle name="Normal 6 2 20" xfId="19324"/>
    <cellStyle name="Normal 6 2 21" xfId="19325"/>
    <cellStyle name="Normal 6 2 22" xfId="19326"/>
    <cellStyle name="Normal 6 2 23" xfId="19327"/>
    <cellStyle name="Normal 6 2 24" xfId="19328"/>
    <cellStyle name="Normal 6 2 25" xfId="19329"/>
    <cellStyle name="Normal 6 2 26" xfId="19330"/>
    <cellStyle name="Normal 6 2 27" xfId="19331"/>
    <cellStyle name="Normal 6 2 28" xfId="19332"/>
    <cellStyle name="Normal 6 2 29" xfId="19333"/>
    <cellStyle name="Normal 6 2 3" xfId="19334"/>
    <cellStyle name="Normal 6 2 3 2" xfId="19335"/>
    <cellStyle name="Normal 6 2 3 2 2" xfId="19336"/>
    <cellStyle name="Normal 6 2 3 2 2 2" xfId="19337"/>
    <cellStyle name="Normal 6 2 3 2 2 3" xfId="19338"/>
    <cellStyle name="Normal 6 2 3 2 2 4" xfId="19339"/>
    <cellStyle name="Normal 6 2 3 2 3" xfId="19340"/>
    <cellStyle name="Normal 6 2 3 2 4" xfId="19341"/>
    <cellStyle name="Normal 6 2 3 2 5" xfId="19342"/>
    <cellStyle name="Normal 6 2 3 3" xfId="19343"/>
    <cellStyle name="Normal 6 2 3 4" xfId="19344"/>
    <cellStyle name="Normal 6 2 3 4 2" xfId="19345"/>
    <cellStyle name="Normal 6 2 3 4 3" xfId="19346"/>
    <cellStyle name="Normal 6 2 3 4 4" xfId="19347"/>
    <cellStyle name="Normal 6 2 3 5" xfId="19348"/>
    <cellStyle name="Normal 6 2 3 6" xfId="19349"/>
    <cellStyle name="Normal 6 2 3 7" xfId="19350"/>
    <cellStyle name="Normal 6 2 30" xfId="19351"/>
    <cellStyle name="Normal 6 2 31" xfId="19352"/>
    <cellStyle name="Normal 6 2 32" xfId="19353"/>
    <cellStyle name="Normal 6 2 33" xfId="19354"/>
    <cellStyle name="Normal 6 2 34" xfId="19355"/>
    <cellStyle name="Normal 6 2 35" xfId="19356"/>
    <cellStyle name="Normal 6 2 36" xfId="19357"/>
    <cellStyle name="Normal 6 2 37" xfId="19358"/>
    <cellStyle name="Normal 6 2 38" xfId="19359"/>
    <cellStyle name="Normal 6 2 39" xfId="19360"/>
    <cellStyle name="Normal 6 2 4" xfId="19361"/>
    <cellStyle name="Normal 6 2 40" xfId="19362"/>
    <cellStyle name="Normal 6 2 41" xfId="19363"/>
    <cellStyle name="Normal 6 2 42" xfId="19364"/>
    <cellStyle name="Normal 6 2 43" xfId="19365"/>
    <cellStyle name="Normal 6 2 44" xfId="19366"/>
    <cellStyle name="Normal 6 2 45" xfId="19367"/>
    <cellStyle name="Normal 6 2 46" xfId="19368"/>
    <cellStyle name="Normal 6 2 47" xfId="19369"/>
    <cellStyle name="Normal 6 2 48" xfId="19370"/>
    <cellStyle name="Normal 6 2 49" xfId="19371"/>
    <cellStyle name="Normal 6 2 5" xfId="19372"/>
    <cellStyle name="Normal 6 2 50" xfId="19373"/>
    <cellStyle name="Normal 6 2 51" xfId="19374"/>
    <cellStyle name="Normal 6 2 52" xfId="19375"/>
    <cellStyle name="Normal 6 2 53" xfId="19376"/>
    <cellStyle name="Normal 6 2 54" xfId="19377"/>
    <cellStyle name="Normal 6 2 55" xfId="19378"/>
    <cellStyle name="Normal 6 2 56" xfId="19379"/>
    <cellStyle name="Normal 6 2 57" xfId="19380"/>
    <cellStyle name="Normal 6 2 58" xfId="19381"/>
    <cellStyle name="Normal 6 2 59" xfId="19382"/>
    <cellStyle name="Normal 6 2 6" xfId="19383"/>
    <cellStyle name="Normal 6 2 60" xfId="19384"/>
    <cellStyle name="Normal 6 2 61" xfId="19385"/>
    <cellStyle name="Normal 6 2 62" xfId="19386"/>
    <cellStyle name="Normal 6 2 63" xfId="19387"/>
    <cellStyle name="Normal 6 2 64" xfId="19388"/>
    <cellStyle name="Normal 6 2 65" xfId="19389"/>
    <cellStyle name="Normal 6 2 66" xfId="19390"/>
    <cellStyle name="Normal 6 2 67" xfId="19391"/>
    <cellStyle name="Normal 6 2 68" xfId="19392"/>
    <cellStyle name="Normal 6 2 69" xfId="19393"/>
    <cellStyle name="Normal 6 2 7" xfId="19394"/>
    <cellStyle name="Normal 6 2 70" xfId="19395"/>
    <cellStyle name="Normal 6 2 71" xfId="19396"/>
    <cellStyle name="Normal 6 2 72" xfId="19397"/>
    <cellStyle name="Normal 6 2 73" xfId="19398"/>
    <cellStyle name="Normal 6 2 74" xfId="19399"/>
    <cellStyle name="Normal 6 2 75" xfId="19400"/>
    <cellStyle name="Normal 6 2 76" xfId="19401"/>
    <cellStyle name="Normal 6 2 77" xfId="19402"/>
    <cellStyle name="Normal 6 2 78" xfId="19403"/>
    <cellStyle name="Normal 6 2 79" xfId="19404"/>
    <cellStyle name="Normal 6 2 8" xfId="19405"/>
    <cellStyle name="Normal 6 2 80" xfId="19406"/>
    <cellStyle name="Normal 6 2 81" xfId="19407"/>
    <cellStyle name="Normal 6 2 82" xfId="19408"/>
    <cellStyle name="Normal 6 2 83" xfId="19409"/>
    <cellStyle name="Normal 6 2 84" xfId="19410"/>
    <cellStyle name="Normal 6 2 85" xfId="19411"/>
    <cellStyle name="Normal 6 2 86" xfId="19412"/>
    <cellStyle name="Normal 6 2 87" xfId="19413"/>
    <cellStyle name="Normal 6 2 88" xfId="19414"/>
    <cellStyle name="Normal 6 2 89" xfId="19415"/>
    <cellStyle name="Normal 6 2 9" xfId="19416"/>
    <cellStyle name="Normal 6 2 90" xfId="19417"/>
    <cellStyle name="Normal 6 2 91" xfId="19418"/>
    <cellStyle name="Normal 6 2 92" xfId="19419"/>
    <cellStyle name="Normal 6 2 93" xfId="19420"/>
    <cellStyle name="Normal 6 2 94" xfId="19421"/>
    <cellStyle name="Normal 6 2 95" xfId="19422"/>
    <cellStyle name="Normal 6 2 95 2" xfId="19423"/>
    <cellStyle name="Normal 6 2 95 3" xfId="19424"/>
    <cellStyle name="Normal 6 2 95 4" xfId="19425"/>
    <cellStyle name="Normal 6 3" xfId="19426"/>
    <cellStyle name="Normal 6 3 2" xfId="19427"/>
    <cellStyle name="Normal 6 3 3" xfId="19428"/>
    <cellStyle name="Normal 6 3 3 2" xfId="19429"/>
    <cellStyle name="Normal 6 3 3 2 2" xfId="19430"/>
    <cellStyle name="Normal 6 3 3 2 2 2" xfId="19431"/>
    <cellStyle name="Normal 6 3 3 2 2 3" xfId="19432"/>
    <cellStyle name="Normal 6 3 3 2 2 4" xfId="19433"/>
    <cellStyle name="Normal 6 3 3 2 3" xfId="19434"/>
    <cellStyle name="Normal 6 3 3 2 4" xfId="19435"/>
    <cellStyle name="Normal 6 3 3 2 5" xfId="19436"/>
    <cellStyle name="Normal 6 3 3 3" xfId="19437"/>
    <cellStyle name="Normal 6 3 3 4" xfId="19438"/>
    <cellStyle name="Normal 6 3 3 4 2" xfId="19439"/>
    <cellStyle name="Normal 6 3 3 4 3" xfId="19440"/>
    <cellStyle name="Normal 6 3 3 4 4" xfId="19441"/>
    <cellStyle name="Normal 6 3 3 5" xfId="19442"/>
    <cellStyle name="Normal 6 3 3 6" xfId="19443"/>
    <cellStyle name="Normal 6 3 3 7" xfId="19444"/>
    <cellStyle name="Normal 6 3 4" xfId="19445"/>
    <cellStyle name="Normal 6 4" xfId="19446"/>
    <cellStyle name="Normal 6 4 2" xfId="19447"/>
    <cellStyle name="Normal 6 4 3" xfId="19448"/>
    <cellStyle name="Normal 6 4 3 2" xfId="19449"/>
    <cellStyle name="Normal 6 4 3 2 2" xfId="19450"/>
    <cellStyle name="Normal 6 4 3 2 2 2" xfId="19451"/>
    <cellStyle name="Normal 6 4 3 2 2 3" xfId="19452"/>
    <cellStyle name="Normal 6 4 3 2 2 4" xfId="19453"/>
    <cellStyle name="Normal 6 4 3 2 3" xfId="19454"/>
    <cellStyle name="Normal 6 4 3 2 4" xfId="19455"/>
    <cellStyle name="Normal 6 4 3 2 5" xfId="19456"/>
    <cellStyle name="Normal 6 4 3 3" xfId="19457"/>
    <cellStyle name="Normal 6 4 3 3 2" xfId="19458"/>
    <cellStyle name="Normal 6 4 3 3 3" xfId="19459"/>
    <cellStyle name="Normal 6 4 3 3 4" xfId="19460"/>
    <cellStyle name="Normal 6 4 3 4" xfId="19461"/>
    <cellStyle name="Normal 6 4 3 5" xfId="19462"/>
    <cellStyle name="Normal 6 4 3 6" xfId="19463"/>
    <cellStyle name="Normal 6 5" xfId="19464"/>
    <cellStyle name="Normal 6 5 2" xfId="19465"/>
    <cellStyle name="Normal 6 5 2 2" xfId="19466"/>
    <cellStyle name="Normal 6 5 2 2 2" xfId="19467"/>
    <cellStyle name="Normal 6 5 2 2 3" xfId="19468"/>
    <cellStyle name="Normal 6 5 2 2 4" xfId="19469"/>
    <cellStyle name="Normal 6 5 2 3" xfId="19470"/>
    <cellStyle name="Normal 6 5 2 4" xfId="19471"/>
    <cellStyle name="Normal 6 5 2 5" xfId="19472"/>
    <cellStyle name="Normal 6 5 3" xfId="19473"/>
    <cellStyle name="Normal 6 5 4" xfId="19474"/>
    <cellStyle name="Normal 6 5 4 2" xfId="19475"/>
    <cellStyle name="Normal 6 5 4 3" xfId="19476"/>
    <cellStyle name="Normal 6 5 4 4" xfId="19477"/>
    <cellStyle name="Normal 6 5 5" xfId="19478"/>
    <cellStyle name="Normal 6 5 6" xfId="19479"/>
    <cellStyle name="Normal 6 5 7" xfId="19480"/>
    <cellStyle name="Normal 6 6" xfId="19481"/>
    <cellStyle name="Normal 6 6 2" xfId="19482"/>
    <cellStyle name="Normal 6 6 3" xfId="19483"/>
    <cellStyle name="Normal 6 6 4" xfId="19484"/>
    <cellStyle name="Normal 60" xfId="19485"/>
    <cellStyle name="Normal 60 2" xfId="19486"/>
    <cellStyle name="Normal 60 3" xfId="19487"/>
    <cellStyle name="Normal 60 4" xfId="19488"/>
    <cellStyle name="Normal 61" xfId="19489"/>
    <cellStyle name="Normal 61 2" xfId="19490"/>
    <cellStyle name="Normal 61 3" xfId="19491"/>
    <cellStyle name="Normal 61 4" xfId="19492"/>
    <cellStyle name="Normal 62" xfId="19493"/>
    <cellStyle name="Normal 62 2" xfId="19494"/>
    <cellStyle name="Normal 62 3" xfId="19495"/>
    <cellStyle name="Normal 62 4" xfId="19496"/>
    <cellStyle name="Normal 63" xfId="19497"/>
    <cellStyle name="Normal 63 2" xfId="19498"/>
    <cellStyle name="Normal 63 3" xfId="19499"/>
    <cellStyle name="Normal 63 4" xfId="19500"/>
    <cellStyle name="Normal 64" xfId="19501"/>
    <cellStyle name="Normal 64 2" xfId="19502"/>
    <cellStyle name="Normal 64 3" xfId="19503"/>
    <cellStyle name="Normal 64 4" xfId="19504"/>
    <cellStyle name="Normal 65" xfId="19505"/>
    <cellStyle name="Normal 65 2" xfId="19506"/>
    <cellStyle name="Normal 65 3" xfId="19507"/>
    <cellStyle name="Normal 65 4" xfId="19508"/>
    <cellStyle name="Normal 66" xfId="19509"/>
    <cellStyle name="Normal 66 2" xfId="19510"/>
    <cellStyle name="Normal 66 3" xfId="19511"/>
    <cellStyle name="Normal 66 4" xfId="19512"/>
    <cellStyle name="Normal 67" xfId="19513"/>
    <cellStyle name="Normal 67 2" xfId="19514"/>
    <cellStyle name="Normal 67 3" xfId="19515"/>
    <cellStyle name="Normal 67 4" xfId="19516"/>
    <cellStyle name="Normal 68" xfId="19517"/>
    <cellStyle name="Normal 68 2" xfId="19518"/>
    <cellStyle name="Normal 68 3" xfId="19519"/>
    <cellStyle name="Normal 68 4" xfId="19520"/>
    <cellStyle name="Normal 69" xfId="19521"/>
    <cellStyle name="Normal 69 2" xfId="19522"/>
    <cellStyle name="Normal 69 3" xfId="19523"/>
    <cellStyle name="Normal 69 4" xfId="19524"/>
    <cellStyle name="Normal 7" xfId="19525"/>
    <cellStyle name="Normal 7 10" xfId="19526"/>
    <cellStyle name="Normal 7 10 2" xfId="19527"/>
    <cellStyle name="Normal 7 10 2 2" xfId="19528"/>
    <cellStyle name="Normal 7 10 2 2 2" xfId="19529"/>
    <cellStyle name="Normal 7 10 2 2 3" xfId="19530"/>
    <cellStyle name="Normal 7 10 2 2 4" xfId="19531"/>
    <cellStyle name="Normal 7 10 2 3" xfId="19532"/>
    <cellStyle name="Normal 7 10 2 4" xfId="19533"/>
    <cellStyle name="Normal 7 10 2 5" xfId="19534"/>
    <cellStyle name="Normal 7 10 3" xfId="19535"/>
    <cellStyle name="Normal 7 10 3 2" xfId="19536"/>
    <cellStyle name="Normal 7 10 3 3" xfId="19537"/>
    <cellStyle name="Normal 7 10 3 4" xfId="19538"/>
    <cellStyle name="Normal 7 10 4" xfId="19539"/>
    <cellStyle name="Normal 7 10 5" xfId="19540"/>
    <cellStyle name="Normal 7 10 6" xfId="19541"/>
    <cellStyle name="Normal 7 11" xfId="19542"/>
    <cellStyle name="Normal 7 11 2" xfId="19543"/>
    <cellStyle name="Normal 7 11 2 2" xfId="19544"/>
    <cellStyle name="Normal 7 11 2 2 2" xfId="19545"/>
    <cellStyle name="Normal 7 11 2 2 3" xfId="19546"/>
    <cellStyle name="Normal 7 11 2 2 4" xfId="19547"/>
    <cellStyle name="Normal 7 11 2 3" xfId="19548"/>
    <cellStyle name="Normal 7 11 2 4" xfId="19549"/>
    <cellStyle name="Normal 7 11 2 5" xfId="19550"/>
    <cellStyle name="Normal 7 11 3" xfId="19551"/>
    <cellStyle name="Normal 7 11 3 2" xfId="19552"/>
    <cellStyle name="Normal 7 11 3 3" xfId="19553"/>
    <cellStyle name="Normal 7 11 3 4" xfId="19554"/>
    <cellStyle name="Normal 7 11 4" xfId="19555"/>
    <cellStyle name="Normal 7 11 5" xfId="19556"/>
    <cellStyle name="Normal 7 11 6" xfId="19557"/>
    <cellStyle name="Normal 7 12" xfId="19558"/>
    <cellStyle name="Normal 7 12 2" xfId="19559"/>
    <cellStyle name="Normal 7 12 2 2" xfId="19560"/>
    <cellStyle name="Normal 7 12 2 2 2" xfId="19561"/>
    <cellStyle name="Normal 7 12 2 2 3" xfId="19562"/>
    <cellStyle name="Normal 7 12 2 2 4" xfId="19563"/>
    <cellStyle name="Normal 7 12 2 3" xfId="19564"/>
    <cellStyle name="Normal 7 12 2 4" xfId="19565"/>
    <cellStyle name="Normal 7 12 2 5" xfId="19566"/>
    <cellStyle name="Normal 7 12 3" xfId="19567"/>
    <cellStyle name="Normal 7 12 3 2" xfId="19568"/>
    <cellStyle name="Normal 7 12 3 3" xfId="19569"/>
    <cellStyle name="Normal 7 12 3 4" xfId="19570"/>
    <cellStyle name="Normal 7 12 4" xfId="19571"/>
    <cellStyle name="Normal 7 12 5" xfId="19572"/>
    <cellStyle name="Normal 7 12 6" xfId="19573"/>
    <cellStyle name="Normal 7 2" xfId="19574"/>
    <cellStyle name="Normal 7 2 10" xfId="19575"/>
    <cellStyle name="Normal 7 2 11" xfId="19576"/>
    <cellStyle name="Normal 7 2 12" xfId="19577"/>
    <cellStyle name="Normal 7 2 13" xfId="19578"/>
    <cellStyle name="Normal 7 2 14" xfId="19579"/>
    <cellStyle name="Normal 7 2 15" xfId="19580"/>
    <cellStyle name="Normal 7 2 16" xfId="19581"/>
    <cellStyle name="Normal 7 2 17" xfId="19582"/>
    <cellStyle name="Normal 7 2 18" xfId="19583"/>
    <cellStyle name="Normal 7 2 19" xfId="19584"/>
    <cellStyle name="Normal 7 2 2" xfId="19585"/>
    <cellStyle name="Normal 7 2 2 2" xfId="19586"/>
    <cellStyle name="Normal 7 2 2 3" xfId="19587"/>
    <cellStyle name="Normal 7 2 20" xfId="19588"/>
    <cellStyle name="Normal 7 2 21" xfId="19589"/>
    <cellStyle name="Normal 7 2 22" xfId="19590"/>
    <cellStyle name="Normal 7 2 23" xfId="19591"/>
    <cellStyle name="Normal 7 2 24" xfId="19592"/>
    <cellStyle name="Normal 7 2 25" xfId="19593"/>
    <cellStyle name="Normal 7 2 26" xfId="19594"/>
    <cellStyle name="Normal 7 2 27" xfId="19595"/>
    <cellStyle name="Normal 7 2 28" xfId="19596"/>
    <cellStyle name="Normal 7 2 29" xfId="19597"/>
    <cellStyle name="Normal 7 2 3" xfId="19598"/>
    <cellStyle name="Normal 7 2 3 2" xfId="19599"/>
    <cellStyle name="Normal 7 2 3 2 2" xfId="19600"/>
    <cellStyle name="Normal 7 2 3 2 3" xfId="19601"/>
    <cellStyle name="Normal 7 2 3 2 3 2" xfId="19602"/>
    <cellStyle name="Normal 7 2 3 2 3 3" xfId="19603"/>
    <cellStyle name="Normal 7 2 3 2 3 4" xfId="19604"/>
    <cellStyle name="Normal 7 2 3 2 4" xfId="19605"/>
    <cellStyle name="Normal 7 2 3 2 5" xfId="19606"/>
    <cellStyle name="Normal 7 2 3 2 6" xfId="19607"/>
    <cellStyle name="Normal 7 2 3 3" xfId="19608"/>
    <cellStyle name="Normal 7 2 3 3 2" xfId="19609"/>
    <cellStyle name="Normal 7 2 3 3 3" xfId="19610"/>
    <cellStyle name="Normal 7 2 3 3 4" xfId="19611"/>
    <cellStyle name="Normal 7 2 3 4" xfId="19612"/>
    <cellStyle name="Normal 7 2 3 5" xfId="19613"/>
    <cellStyle name="Normal 7 2 3 6" xfId="19614"/>
    <cellStyle name="Normal 7 2 30" xfId="19615"/>
    <cellStyle name="Normal 7 2 31" xfId="19616"/>
    <cellStyle name="Normal 7 2 32" xfId="19617"/>
    <cellStyle name="Normal 7 2 33" xfId="19618"/>
    <cellStyle name="Normal 7 2 34" xfId="19619"/>
    <cellStyle name="Normal 7 2 35" xfId="19620"/>
    <cellStyle name="Normal 7 2 36" xfId="19621"/>
    <cellStyle name="Normal 7 2 37" xfId="19622"/>
    <cellStyle name="Normal 7 2 38" xfId="19623"/>
    <cellStyle name="Normal 7 2 39" xfId="19624"/>
    <cellStyle name="Normal 7 2 4" xfId="19625"/>
    <cellStyle name="Normal 7 2 40" xfId="19626"/>
    <cellStyle name="Normal 7 2 41" xfId="19627"/>
    <cellStyle name="Normal 7 2 42" xfId="19628"/>
    <cellStyle name="Normal 7 2 43" xfId="19629"/>
    <cellStyle name="Normal 7 2 44" xfId="19630"/>
    <cellStyle name="Normal 7 2 45" xfId="19631"/>
    <cellStyle name="Normal 7 2 46" xfId="19632"/>
    <cellStyle name="Normal 7 2 47" xfId="19633"/>
    <cellStyle name="Normal 7 2 48" xfId="19634"/>
    <cellStyle name="Normal 7 2 49" xfId="19635"/>
    <cellStyle name="Normal 7 2 5" xfId="19636"/>
    <cellStyle name="Normal 7 2 50" xfId="19637"/>
    <cellStyle name="Normal 7 2 51" xfId="19638"/>
    <cellStyle name="Normal 7 2 52" xfId="19639"/>
    <cellStyle name="Normal 7 2 53" xfId="19640"/>
    <cellStyle name="Normal 7 2 54" xfId="19641"/>
    <cellStyle name="Normal 7 2 55" xfId="19642"/>
    <cellStyle name="Normal 7 2 56" xfId="19643"/>
    <cellStyle name="Normal 7 2 57" xfId="19644"/>
    <cellStyle name="Normal 7 2 58" xfId="19645"/>
    <cellStyle name="Normal 7 2 59" xfId="19646"/>
    <cellStyle name="Normal 7 2 6" xfId="19647"/>
    <cellStyle name="Normal 7 2 60" xfId="19648"/>
    <cellStyle name="Normal 7 2 61" xfId="19649"/>
    <cellStyle name="Normal 7 2 62" xfId="19650"/>
    <cellStyle name="Normal 7 2 63" xfId="19651"/>
    <cellStyle name="Normal 7 2 64" xfId="19652"/>
    <cellStyle name="Normal 7 2 65" xfId="19653"/>
    <cellStyle name="Normal 7 2 66" xfId="19654"/>
    <cellStyle name="Normal 7 2 67" xfId="19655"/>
    <cellStyle name="Normal 7 2 68" xfId="19656"/>
    <cellStyle name="Normal 7 2 69" xfId="19657"/>
    <cellStyle name="Normal 7 2 7" xfId="19658"/>
    <cellStyle name="Normal 7 2 70" xfId="19659"/>
    <cellStyle name="Normal 7 2 71" xfId="19660"/>
    <cellStyle name="Normal 7 2 72" xfId="19661"/>
    <cellStyle name="Normal 7 2 73" xfId="19662"/>
    <cellStyle name="Normal 7 2 74" xfId="19663"/>
    <cellStyle name="Normal 7 2 75" xfId="19664"/>
    <cellStyle name="Normal 7 2 76" xfId="19665"/>
    <cellStyle name="Normal 7 2 77" xfId="19666"/>
    <cellStyle name="Normal 7 2 78" xfId="19667"/>
    <cellStyle name="Normal 7 2 79" xfId="19668"/>
    <cellStyle name="Normal 7 2 8" xfId="19669"/>
    <cellStyle name="Normal 7 2 80" xfId="19670"/>
    <cellStyle name="Normal 7 2 81" xfId="19671"/>
    <cellStyle name="Normal 7 2 82" xfId="19672"/>
    <cellStyle name="Normal 7 2 83" xfId="19673"/>
    <cellStyle name="Normal 7 2 84" xfId="19674"/>
    <cellStyle name="Normal 7 2 85" xfId="19675"/>
    <cellStyle name="Normal 7 2 86" xfId="19676"/>
    <cellStyle name="Normal 7 2 87" xfId="19677"/>
    <cellStyle name="Normal 7 2 88" xfId="19678"/>
    <cellStyle name="Normal 7 2 89" xfId="19679"/>
    <cellStyle name="Normal 7 2 9" xfId="19680"/>
    <cellStyle name="Normal 7 2 90" xfId="19681"/>
    <cellStyle name="Normal 7 2 91" xfId="19682"/>
    <cellStyle name="Normal 7 2 92" xfId="19683"/>
    <cellStyle name="Normal 7 2 93" xfId="19684"/>
    <cellStyle name="Normal 7 3" xfId="19685"/>
    <cellStyle name="Normal 7 3 2" xfId="19686"/>
    <cellStyle name="Normal 7 3 3" xfId="19687"/>
    <cellStyle name="Normal 7 3 3 2" xfId="19688"/>
    <cellStyle name="Normal 7 4" xfId="19689"/>
    <cellStyle name="Normal 7 4 2" xfId="19690"/>
    <cellStyle name="Normal 7 4 2 2" xfId="19691"/>
    <cellStyle name="Normal 7 5" xfId="19692"/>
    <cellStyle name="Normal 7 6" xfId="19693"/>
    <cellStyle name="Normal 7 7" xfId="19694"/>
    <cellStyle name="Normal 7 8" xfId="19695"/>
    <cellStyle name="Normal 7 9" xfId="19696"/>
    <cellStyle name="Normal 7 9 2" xfId="19697"/>
    <cellStyle name="Normal 70" xfId="19698"/>
    <cellStyle name="Normal 70 2" xfId="19699"/>
    <cellStyle name="Normal 70 3" xfId="19700"/>
    <cellStyle name="Normal 70 4" xfId="19701"/>
    <cellStyle name="Normal 71" xfId="19702"/>
    <cellStyle name="Normal 71 2" xfId="19703"/>
    <cellStyle name="Normal 71 3" xfId="19704"/>
    <cellStyle name="Normal 71 4" xfId="19705"/>
    <cellStyle name="Normal 72" xfId="19706"/>
    <cellStyle name="Normal 72 2" xfId="19707"/>
    <cellStyle name="Normal 72 3" xfId="19708"/>
    <cellStyle name="Normal 72 4" xfId="19709"/>
    <cellStyle name="Normal 73" xfId="19710"/>
    <cellStyle name="Normal 73 2" xfId="19711"/>
    <cellStyle name="Normal 73 3" xfId="19712"/>
    <cellStyle name="Normal 73 4" xfId="19713"/>
    <cellStyle name="Normal 74" xfId="19714"/>
    <cellStyle name="Normal 74 2" xfId="19715"/>
    <cellStyle name="Normal 74 3" xfId="19716"/>
    <cellStyle name="Normal 74 4" xfId="19717"/>
    <cellStyle name="Normal 75" xfId="19718"/>
    <cellStyle name="Normal 75 2" xfId="19719"/>
    <cellStyle name="Normal 75 3" xfId="19720"/>
    <cellStyle name="Normal 75 4" xfId="19721"/>
    <cellStyle name="Normal 76" xfId="19722"/>
    <cellStyle name="Normal 76 2" xfId="19723"/>
    <cellStyle name="Normal 76 3" xfId="19724"/>
    <cellStyle name="Normal 76 4" xfId="19725"/>
    <cellStyle name="Normal 77" xfId="19726"/>
    <cellStyle name="Normal 77 2" xfId="19727"/>
    <cellStyle name="Normal 77 3" xfId="19728"/>
    <cellStyle name="Normal 77 4" xfId="19729"/>
    <cellStyle name="Normal 78" xfId="19730"/>
    <cellStyle name="Normal 78 2" xfId="19731"/>
    <cellStyle name="Normal 78 3" xfId="19732"/>
    <cellStyle name="Normal 78 4" xfId="19733"/>
    <cellStyle name="Normal 79" xfId="19734"/>
    <cellStyle name="Normal 79 2" xfId="19735"/>
    <cellStyle name="Normal 79 3" xfId="19736"/>
    <cellStyle name="Normal 79 4" xfId="19737"/>
    <cellStyle name="Normal 8" xfId="19738"/>
    <cellStyle name="Normal 8 10" xfId="19739"/>
    <cellStyle name="Normal 8 10 2" xfId="19740"/>
    <cellStyle name="Normal 8 11" xfId="19741"/>
    <cellStyle name="Normal 8 11 2" xfId="19742"/>
    <cellStyle name="Normal 8 11 2 2" xfId="19743"/>
    <cellStyle name="Normal 8 11 2 2 2" xfId="19744"/>
    <cellStyle name="Normal 8 11 2 2 3" xfId="19745"/>
    <cellStyle name="Normal 8 11 2 2 4" xfId="19746"/>
    <cellStyle name="Normal 8 11 2 3" xfId="19747"/>
    <cellStyle name="Normal 8 11 2 4" xfId="19748"/>
    <cellStyle name="Normal 8 11 2 5" xfId="19749"/>
    <cellStyle name="Normal 8 11 3" xfId="19750"/>
    <cellStyle name="Normal 8 11 4" xfId="19751"/>
    <cellStyle name="Normal 8 11 4 2" xfId="19752"/>
    <cellStyle name="Normal 8 11 4 3" xfId="19753"/>
    <cellStyle name="Normal 8 11 4 4" xfId="19754"/>
    <cellStyle name="Normal 8 11 5" xfId="19755"/>
    <cellStyle name="Normal 8 11 6" xfId="19756"/>
    <cellStyle name="Normal 8 11 7" xfId="19757"/>
    <cellStyle name="Normal 8 12" xfId="19758"/>
    <cellStyle name="Normal 8 13" xfId="19759"/>
    <cellStyle name="Normal 8 14" xfId="19760"/>
    <cellStyle name="Normal 8 15" xfId="19761"/>
    <cellStyle name="Normal 8 16" xfId="19762"/>
    <cellStyle name="Normal 8 17" xfId="19763"/>
    <cellStyle name="Normal 8 18" xfId="19764"/>
    <cellStyle name="Normal 8 19" xfId="19765"/>
    <cellStyle name="Normal 8 2" xfId="19766"/>
    <cellStyle name="Normal 8 2 2" xfId="19767"/>
    <cellStyle name="Normal 8 2 2 2" xfId="19768"/>
    <cellStyle name="Normal 8 2 2 2 2" xfId="19769"/>
    <cellStyle name="Normal 8 2 2 2 2 2" xfId="19770"/>
    <cellStyle name="Normal 8 2 2 2 2 3" xfId="19771"/>
    <cellStyle name="Normal 8 2 2 2 2 4" xfId="19772"/>
    <cellStyle name="Normal 8 2 2 2 3" xfId="19773"/>
    <cellStyle name="Normal 8 2 2 2 4" xfId="19774"/>
    <cellStyle name="Normal 8 2 2 2 5" xfId="19775"/>
    <cellStyle name="Normal 8 2 2 3" xfId="19776"/>
    <cellStyle name="Normal 8 2 2 4" xfId="19777"/>
    <cellStyle name="Normal 8 2 2 4 2" xfId="19778"/>
    <cellStyle name="Normal 8 2 2 4 3" xfId="19779"/>
    <cellStyle name="Normal 8 2 2 4 4" xfId="19780"/>
    <cellStyle name="Normal 8 2 2 5" xfId="19781"/>
    <cellStyle name="Normal 8 2 2 6" xfId="19782"/>
    <cellStyle name="Normal 8 2 2 7" xfId="19783"/>
    <cellStyle name="Normal 8 2 3" xfId="19784"/>
    <cellStyle name="Normal 8 2 3 2" xfId="19785"/>
    <cellStyle name="Normal 8 2 3 2 2" xfId="19786"/>
    <cellStyle name="Normal 8 2 3 2 2 2" xfId="19787"/>
    <cellStyle name="Normal 8 2 3 2 2 3" xfId="19788"/>
    <cellStyle name="Normal 8 2 3 2 2 4" xfId="19789"/>
    <cellStyle name="Normal 8 2 3 2 3" xfId="19790"/>
    <cellStyle name="Normal 8 2 3 2 4" xfId="19791"/>
    <cellStyle name="Normal 8 2 3 2 5" xfId="19792"/>
    <cellStyle name="Normal 8 2 3 3" xfId="19793"/>
    <cellStyle name="Normal 8 2 3 4" xfId="19794"/>
    <cellStyle name="Normal 8 2 3 4 2" xfId="19795"/>
    <cellStyle name="Normal 8 2 3 4 3" xfId="19796"/>
    <cellStyle name="Normal 8 2 3 4 4" xfId="19797"/>
    <cellStyle name="Normal 8 2 3 5" xfId="19798"/>
    <cellStyle name="Normal 8 2 3 6" xfId="19799"/>
    <cellStyle name="Normal 8 2 3 7" xfId="19800"/>
    <cellStyle name="Normal 8 2 4" xfId="19801"/>
    <cellStyle name="Normal 8 20" xfId="19802"/>
    <cellStyle name="Normal 8 21" xfId="19803"/>
    <cellStyle name="Normal 8 22" xfId="19804"/>
    <cellStyle name="Normal 8 23" xfId="19805"/>
    <cellStyle name="Normal 8 24" xfId="19806"/>
    <cellStyle name="Normal 8 25" xfId="19807"/>
    <cellStyle name="Normal 8 26" xfId="19808"/>
    <cellStyle name="Normal 8 27" xfId="19809"/>
    <cellStyle name="Normal 8 28" xfId="19810"/>
    <cellStyle name="Normal 8 29" xfId="19811"/>
    <cellStyle name="Normal 8 3" xfId="19812"/>
    <cellStyle name="Normal 8 3 2" xfId="19813"/>
    <cellStyle name="Normal 8 3 3" xfId="19814"/>
    <cellStyle name="Normal 8 3 3 2" xfId="19815"/>
    <cellStyle name="Normal 8 3 4" xfId="19816"/>
    <cellStyle name="Normal 8 30" xfId="19817"/>
    <cellStyle name="Normal 8 31" xfId="19818"/>
    <cellStyle name="Normal 8 32" xfId="19819"/>
    <cellStyle name="Normal 8 33" xfId="19820"/>
    <cellStyle name="Normal 8 34" xfId="19821"/>
    <cellStyle name="Normal 8 35" xfId="19822"/>
    <cellStyle name="Normal 8 36" xfId="19823"/>
    <cellStyle name="Normal 8 37" xfId="19824"/>
    <cellStyle name="Normal 8 38" xfId="19825"/>
    <cellStyle name="Normal 8 39" xfId="19826"/>
    <cellStyle name="Normal 8 4" xfId="19827"/>
    <cellStyle name="Normal 8 4 2" xfId="19828"/>
    <cellStyle name="Normal 8 4 2 2" xfId="19829"/>
    <cellStyle name="Normal 8 4 2 2 2" xfId="19830"/>
    <cellStyle name="Normal 8 4 2 2 2 2" xfId="19831"/>
    <cellStyle name="Normal 8 4 2 2 2 3" xfId="19832"/>
    <cellStyle name="Normal 8 4 2 2 2 4" xfId="19833"/>
    <cellStyle name="Normal 8 4 2 2 3" xfId="19834"/>
    <cellStyle name="Normal 8 4 2 2 4" xfId="19835"/>
    <cellStyle name="Normal 8 4 2 2 5" xfId="19836"/>
    <cellStyle name="Normal 8 4 2 3" xfId="19837"/>
    <cellStyle name="Normal 8 4 2 4" xfId="19838"/>
    <cellStyle name="Normal 8 4 2 4 2" xfId="19839"/>
    <cellStyle name="Normal 8 4 2 4 3" xfId="19840"/>
    <cellStyle name="Normal 8 4 2 4 4" xfId="19841"/>
    <cellStyle name="Normal 8 4 2 5" xfId="19842"/>
    <cellStyle name="Normal 8 4 2 6" xfId="19843"/>
    <cellStyle name="Normal 8 4 2 7" xfId="19844"/>
    <cellStyle name="Normal 8 4 3" xfId="19845"/>
    <cellStyle name="Normal 8 40" xfId="19846"/>
    <cellStyle name="Normal 8 41" xfId="19847"/>
    <cellStyle name="Normal 8 42" xfId="19848"/>
    <cellStyle name="Normal 8 43" xfId="19849"/>
    <cellStyle name="Normal 8 44" xfId="19850"/>
    <cellStyle name="Normal 8 45" xfId="19851"/>
    <cellStyle name="Normal 8 46" xfId="19852"/>
    <cellStyle name="Normal 8 47" xfId="19853"/>
    <cellStyle name="Normal 8 48" xfId="19854"/>
    <cellStyle name="Normal 8 49" xfId="19855"/>
    <cellStyle name="Normal 8 5" xfId="19856"/>
    <cellStyle name="Normal 8 5 2" xfId="19857"/>
    <cellStyle name="Normal 8 5 2 2" xfId="19858"/>
    <cellStyle name="Normal 8 5 2 2 2" xfId="19859"/>
    <cellStyle name="Normal 8 5 2 2 3" xfId="19860"/>
    <cellStyle name="Normal 8 5 2 2 4" xfId="19861"/>
    <cellStyle name="Normal 8 5 2 3" xfId="19862"/>
    <cellStyle name="Normal 8 5 2 4" xfId="19863"/>
    <cellStyle name="Normal 8 5 2 5" xfId="19864"/>
    <cellStyle name="Normal 8 5 3" xfId="19865"/>
    <cellStyle name="Normal 8 5 4" xfId="19866"/>
    <cellStyle name="Normal 8 5 4 2" xfId="19867"/>
    <cellStyle name="Normal 8 5 4 3" xfId="19868"/>
    <cellStyle name="Normal 8 5 4 4" xfId="19869"/>
    <cellStyle name="Normal 8 5 5" xfId="19870"/>
    <cellStyle name="Normal 8 5 6" xfId="19871"/>
    <cellStyle name="Normal 8 5 7" xfId="19872"/>
    <cellStyle name="Normal 8 50" xfId="19873"/>
    <cellStyle name="Normal 8 51" xfId="19874"/>
    <cellStyle name="Normal 8 52" xfId="19875"/>
    <cellStyle name="Normal 8 53" xfId="19876"/>
    <cellStyle name="Normal 8 54" xfId="19877"/>
    <cellStyle name="Normal 8 55" xfId="19878"/>
    <cellStyle name="Normal 8 56" xfId="19879"/>
    <cellStyle name="Normal 8 57" xfId="19880"/>
    <cellStyle name="Normal 8 58" xfId="19881"/>
    <cellStyle name="Normal 8 59" xfId="19882"/>
    <cellStyle name="Normal 8 6" xfId="19883"/>
    <cellStyle name="Normal 8 6 2" xfId="19884"/>
    <cellStyle name="Normal 8 6 2 2" xfId="19885"/>
    <cellStyle name="Normal 8 6 2 2 2" xfId="19886"/>
    <cellStyle name="Normal 8 6 2 2 3" xfId="19887"/>
    <cellStyle name="Normal 8 6 2 2 4" xfId="19888"/>
    <cellStyle name="Normal 8 6 2 3" xfId="19889"/>
    <cellStyle name="Normal 8 6 2 4" xfId="19890"/>
    <cellStyle name="Normal 8 6 2 5" xfId="19891"/>
    <cellStyle name="Normal 8 6 3" xfId="19892"/>
    <cellStyle name="Normal 8 6 4" xfId="19893"/>
    <cellStyle name="Normal 8 6 4 2" xfId="19894"/>
    <cellStyle name="Normal 8 6 4 3" xfId="19895"/>
    <cellStyle name="Normal 8 6 4 4" xfId="19896"/>
    <cellStyle name="Normal 8 6 5" xfId="19897"/>
    <cellStyle name="Normal 8 6 6" xfId="19898"/>
    <cellStyle name="Normal 8 6 7" xfId="19899"/>
    <cellStyle name="Normal 8 60" xfId="19900"/>
    <cellStyle name="Normal 8 61" xfId="19901"/>
    <cellStyle name="Normal 8 62" xfId="19902"/>
    <cellStyle name="Normal 8 63" xfId="19903"/>
    <cellStyle name="Normal 8 64" xfId="19904"/>
    <cellStyle name="Normal 8 65" xfId="19905"/>
    <cellStyle name="Normal 8 66" xfId="19906"/>
    <cellStyle name="Normal 8 67" xfId="19907"/>
    <cellStyle name="Normal 8 68" xfId="19908"/>
    <cellStyle name="Normal 8 69" xfId="19909"/>
    <cellStyle name="Normal 8 7" xfId="19910"/>
    <cellStyle name="Normal 8 7 2" xfId="19911"/>
    <cellStyle name="Normal 8 7 2 2" xfId="19912"/>
    <cellStyle name="Normal 8 7 2 2 2" xfId="19913"/>
    <cellStyle name="Normal 8 7 2 2 3" xfId="19914"/>
    <cellStyle name="Normal 8 7 2 2 4" xfId="19915"/>
    <cellStyle name="Normal 8 7 2 3" xfId="19916"/>
    <cellStyle name="Normal 8 7 2 4" xfId="19917"/>
    <cellStyle name="Normal 8 7 2 5" xfId="19918"/>
    <cellStyle name="Normal 8 7 3" xfId="19919"/>
    <cellStyle name="Normal 8 7 4" xfId="19920"/>
    <cellStyle name="Normal 8 7 4 2" xfId="19921"/>
    <cellStyle name="Normal 8 7 4 3" xfId="19922"/>
    <cellStyle name="Normal 8 7 4 4" xfId="19923"/>
    <cellStyle name="Normal 8 7 5" xfId="19924"/>
    <cellStyle name="Normal 8 7 6" xfId="19925"/>
    <cellStyle name="Normal 8 7 7" xfId="19926"/>
    <cellStyle name="Normal 8 70" xfId="19927"/>
    <cellStyle name="Normal 8 71" xfId="19928"/>
    <cellStyle name="Normal 8 72" xfId="19929"/>
    <cellStyle name="Normal 8 73" xfId="19930"/>
    <cellStyle name="Normal 8 74" xfId="19931"/>
    <cellStyle name="Normal 8 75" xfId="19932"/>
    <cellStyle name="Normal 8 76" xfId="19933"/>
    <cellStyle name="Normal 8 77" xfId="19934"/>
    <cellStyle name="Normal 8 78" xfId="19935"/>
    <cellStyle name="Normal 8 79" xfId="19936"/>
    <cellStyle name="Normal 8 8" xfId="19937"/>
    <cellStyle name="Normal 8 8 2" xfId="19938"/>
    <cellStyle name="Normal 8 8 2 2" xfId="19939"/>
    <cellStyle name="Normal 8 8 2 2 2" xfId="19940"/>
    <cellStyle name="Normal 8 8 2 2 3" xfId="19941"/>
    <cellStyle name="Normal 8 8 2 2 4" xfId="19942"/>
    <cellStyle name="Normal 8 8 2 3" xfId="19943"/>
    <cellStyle name="Normal 8 8 2 4" xfId="19944"/>
    <cellStyle name="Normal 8 8 2 5" xfId="19945"/>
    <cellStyle name="Normal 8 8 3" xfId="19946"/>
    <cellStyle name="Normal 8 8 4" xfId="19947"/>
    <cellStyle name="Normal 8 8 4 2" xfId="19948"/>
    <cellStyle name="Normal 8 8 4 3" xfId="19949"/>
    <cellStyle name="Normal 8 8 4 4" xfId="19950"/>
    <cellStyle name="Normal 8 8 5" xfId="19951"/>
    <cellStyle name="Normal 8 8 6" xfId="19952"/>
    <cellStyle name="Normal 8 8 7" xfId="19953"/>
    <cellStyle name="Normal 8 80" xfId="19954"/>
    <cellStyle name="Normal 8 81" xfId="19955"/>
    <cellStyle name="Normal 8 82" xfId="19956"/>
    <cellStyle name="Normal 8 83" xfId="19957"/>
    <cellStyle name="Normal 8 84" xfId="19958"/>
    <cellStyle name="Normal 8 85" xfId="19959"/>
    <cellStyle name="Normal 8 86" xfId="19960"/>
    <cellStyle name="Normal 8 87" xfId="19961"/>
    <cellStyle name="Normal 8 88" xfId="19962"/>
    <cellStyle name="Normal 8 89" xfId="19963"/>
    <cellStyle name="Normal 8 9" xfId="19964"/>
    <cellStyle name="Normal 8 9 2" xfId="19965"/>
    <cellStyle name="Normal 8 90" xfId="19966"/>
    <cellStyle name="Normal 8 91" xfId="19967"/>
    <cellStyle name="Normal 8 92" xfId="19968"/>
    <cellStyle name="Normal 8 93" xfId="19969"/>
    <cellStyle name="Normal 8 94" xfId="19970"/>
    <cellStyle name="Normal 8 95" xfId="19971"/>
    <cellStyle name="Normal 8 95 2" xfId="19972"/>
    <cellStyle name="Normal 8 95 3" xfId="19973"/>
    <cellStyle name="Normal 8 95 4" xfId="19974"/>
    <cellStyle name="Normal 80" xfId="19975"/>
    <cellStyle name="Normal 80 2" xfId="19976"/>
    <cellStyle name="Normal 80 3" xfId="19977"/>
    <cellStyle name="Normal 80 4" xfId="19978"/>
    <cellStyle name="Normal 81" xfId="19979"/>
    <cellStyle name="Normal 81 2" xfId="19980"/>
    <cellStyle name="Normal 81 3" xfId="19981"/>
    <cellStyle name="Normal 81 4" xfId="19982"/>
    <cellStyle name="Normal 82" xfId="19983"/>
    <cellStyle name="Normal 82 2" xfId="19984"/>
    <cellStyle name="Normal 82 3" xfId="19985"/>
    <cellStyle name="Normal 82 4" xfId="19986"/>
    <cellStyle name="Normal 83" xfId="19987"/>
    <cellStyle name="Normal 83 2" xfId="19988"/>
    <cellStyle name="Normal 83 3" xfId="19989"/>
    <cellStyle name="Normal 83 4" xfId="19990"/>
    <cellStyle name="Normal 84" xfId="19991"/>
    <cellStyle name="Normal 84 2" xfId="19992"/>
    <cellStyle name="Normal 84 3" xfId="19993"/>
    <cellStyle name="Normal 84 4" xfId="19994"/>
    <cellStyle name="Normal 85" xfId="19995"/>
    <cellStyle name="Normal 85 2" xfId="19996"/>
    <cellStyle name="Normal 85 3" xfId="19997"/>
    <cellStyle name="Normal 85 4" xfId="19998"/>
    <cellStyle name="Normal 86" xfId="19999"/>
    <cellStyle name="Normal 86 2" xfId="20000"/>
    <cellStyle name="Normal 86 3" xfId="20001"/>
    <cellStyle name="Normal 86 4" xfId="20002"/>
    <cellStyle name="Normal 87" xfId="20003"/>
    <cellStyle name="Normal 87 2" xfId="20004"/>
    <cellStyle name="Normal 87 3" xfId="20005"/>
    <cellStyle name="Normal 87 4" xfId="20006"/>
    <cellStyle name="Normal 88" xfId="20007"/>
    <cellStyle name="Normal 88 2" xfId="20008"/>
    <cellStyle name="Normal 88 3" xfId="20009"/>
    <cellStyle name="Normal 88 4" xfId="20010"/>
    <cellStyle name="Normal 89" xfId="20011"/>
    <cellStyle name="Normal 89 2" xfId="20012"/>
    <cellStyle name="Normal 89 3" xfId="20013"/>
    <cellStyle name="Normal 89 4" xfId="20014"/>
    <cellStyle name="Normal 9" xfId="20015"/>
    <cellStyle name="Normal 9 10" xfId="20016"/>
    <cellStyle name="Normal 9 10 2" xfId="20017"/>
    <cellStyle name="Normal 9 11" xfId="20018"/>
    <cellStyle name="Normal 9 11 2" xfId="20019"/>
    <cellStyle name="Normal 9 11 3" xfId="20020"/>
    <cellStyle name="Normal 9 11 3 2" xfId="20021"/>
    <cellStyle name="Normal 9 11 3 3" xfId="20022"/>
    <cellStyle name="Normal 9 11 3 4" xfId="20023"/>
    <cellStyle name="Normal 9 11 4" xfId="20024"/>
    <cellStyle name="Normal 9 11 5" xfId="20025"/>
    <cellStyle name="Normal 9 11 6" xfId="20026"/>
    <cellStyle name="Normal 9 12" xfId="20027"/>
    <cellStyle name="Normal 9 13" xfId="20028"/>
    <cellStyle name="Normal 9 14" xfId="20029"/>
    <cellStyle name="Normal 9 15" xfId="20030"/>
    <cellStyle name="Normal 9 16" xfId="20031"/>
    <cellStyle name="Normal 9 17" xfId="20032"/>
    <cellStyle name="Normal 9 18" xfId="20033"/>
    <cellStyle name="Normal 9 19" xfId="20034"/>
    <cellStyle name="Normal 9 2" xfId="20035"/>
    <cellStyle name="Normal 9 2 2" xfId="20036"/>
    <cellStyle name="Normal 9 2 3" xfId="20037"/>
    <cellStyle name="Normal 9 2 3 2" xfId="20038"/>
    <cellStyle name="Normal 9 2 3 2 2" xfId="20039"/>
    <cellStyle name="Normal 9 2 3 2 2 2" xfId="20040"/>
    <cellStyle name="Normal 9 2 3 2 2 3" xfId="20041"/>
    <cellStyle name="Normal 9 2 3 2 2 4" xfId="20042"/>
    <cellStyle name="Normal 9 2 3 2 3" xfId="20043"/>
    <cellStyle name="Normal 9 2 3 2 4" xfId="20044"/>
    <cellStyle name="Normal 9 2 3 2 5" xfId="20045"/>
    <cellStyle name="Normal 9 2 3 3" xfId="20046"/>
    <cellStyle name="Normal 9 2 3 4" xfId="20047"/>
    <cellStyle name="Normal 9 2 3 4 2" xfId="20048"/>
    <cellStyle name="Normal 9 2 3 4 3" xfId="20049"/>
    <cellStyle name="Normal 9 2 3 4 4" xfId="20050"/>
    <cellStyle name="Normal 9 2 3 5" xfId="20051"/>
    <cellStyle name="Normal 9 2 3 6" xfId="20052"/>
    <cellStyle name="Normal 9 2 3 7" xfId="20053"/>
    <cellStyle name="Normal 9 2 4" xfId="20054"/>
    <cellStyle name="Normal 9 20" xfId="20055"/>
    <cellStyle name="Normal 9 21" xfId="20056"/>
    <cellStyle name="Normal 9 22" xfId="20057"/>
    <cellStyle name="Normal 9 23" xfId="20058"/>
    <cellStyle name="Normal 9 24" xfId="20059"/>
    <cellStyle name="Normal 9 25" xfId="20060"/>
    <cellStyle name="Normal 9 26" xfId="20061"/>
    <cellStyle name="Normal 9 27" xfId="20062"/>
    <cellStyle name="Normal 9 28" xfId="20063"/>
    <cellStyle name="Normal 9 29" xfId="20064"/>
    <cellStyle name="Normal 9 3" xfId="20065"/>
    <cellStyle name="Normal 9 3 2" xfId="20066"/>
    <cellStyle name="Normal 9 3 2 2" xfId="20067"/>
    <cellStyle name="Normal 9 3 2 2 2" xfId="20068"/>
    <cellStyle name="Normal 9 3 2 2 2 2" xfId="20069"/>
    <cellStyle name="Normal 9 3 2 2 2 3" xfId="20070"/>
    <cellStyle name="Normal 9 3 2 2 2 4" xfId="20071"/>
    <cellStyle name="Normal 9 3 2 2 3" xfId="20072"/>
    <cellStyle name="Normal 9 3 2 2 4" xfId="20073"/>
    <cellStyle name="Normal 9 3 2 2 5" xfId="20074"/>
    <cellStyle name="Normal 9 3 2 3" xfId="20075"/>
    <cellStyle name="Normal 9 3 2 4" xfId="20076"/>
    <cellStyle name="Normal 9 3 2 4 2" xfId="20077"/>
    <cellStyle name="Normal 9 3 2 4 3" xfId="20078"/>
    <cellStyle name="Normal 9 3 2 4 4" xfId="20079"/>
    <cellStyle name="Normal 9 3 2 5" xfId="20080"/>
    <cellStyle name="Normal 9 3 2 6" xfId="20081"/>
    <cellStyle name="Normal 9 3 2 7" xfId="20082"/>
    <cellStyle name="Normal 9 3 3" xfId="20083"/>
    <cellStyle name="Normal 9 3 4" xfId="20084"/>
    <cellStyle name="Normal 9 30" xfId="20085"/>
    <cellStyle name="Normal 9 31" xfId="20086"/>
    <cellStyle name="Normal 9 32" xfId="20087"/>
    <cellStyle name="Normal 9 33" xfId="20088"/>
    <cellStyle name="Normal 9 34" xfId="20089"/>
    <cellStyle name="Normal 9 35" xfId="20090"/>
    <cellStyle name="Normal 9 36" xfId="20091"/>
    <cellStyle name="Normal 9 37" xfId="20092"/>
    <cellStyle name="Normal 9 38" xfId="20093"/>
    <cellStyle name="Normal 9 39" xfId="20094"/>
    <cellStyle name="Normal 9 4" xfId="20095"/>
    <cellStyle name="Normal 9 4 2" xfId="20096"/>
    <cellStyle name="Normal 9 4 3" xfId="20097"/>
    <cellStyle name="Normal 9 4 3 2" xfId="20098"/>
    <cellStyle name="Normal 9 4 3 2 2" xfId="20099"/>
    <cellStyle name="Normal 9 4 3 2 2 2" xfId="20100"/>
    <cellStyle name="Normal 9 4 3 2 2 3" xfId="20101"/>
    <cellStyle name="Normal 9 4 3 2 2 4" xfId="20102"/>
    <cellStyle name="Normal 9 4 3 2 3" xfId="20103"/>
    <cellStyle name="Normal 9 4 3 2 4" xfId="20104"/>
    <cellStyle name="Normal 9 4 3 2 5" xfId="20105"/>
    <cellStyle name="Normal 9 4 3 3" xfId="20106"/>
    <cellStyle name="Normal 9 4 3 4" xfId="20107"/>
    <cellStyle name="Normal 9 4 3 4 2" xfId="20108"/>
    <cellStyle name="Normal 9 4 3 4 3" xfId="20109"/>
    <cellStyle name="Normal 9 4 3 4 4" xfId="20110"/>
    <cellStyle name="Normal 9 4 3 5" xfId="20111"/>
    <cellStyle name="Normal 9 4 3 6" xfId="20112"/>
    <cellStyle name="Normal 9 4 3 7" xfId="20113"/>
    <cellStyle name="Normal 9 4 4" xfId="20114"/>
    <cellStyle name="Normal 9 40" xfId="20115"/>
    <cellStyle name="Normal 9 41" xfId="20116"/>
    <cellStyle name="Normal 9 42" xfId="20117"/>
    <cellStyle name="Normal 9 43" xfId="20118"/>
    <cellStyle name="Normal 9 44" xfId="20119"/>
    <cellStyle name="Normal 9 45" xfId="20120"/>
    <cellStyle name="Normal 9 46" xfId="20121"/>
    <cellStyle name="Normal 9 47" xfId="20122"/>
    <cellStyle name="Normal 9 48" xfId="20123"/>
    <cellStyle name="Normal 9 49" xfId="20124"/>
    <cellStyle name="Normal 9 5" xfId="20125"/>
    <cellStyle name="Normal 9 5 10" xfId="20126"/>
    <cellStyle name="Normal 9 5 2" xfId="20127"/>
    <cellStyle name="Normal 9 5 2 2" xfId="20128"/>
    <cellStyle name="Normal 9 5 2 2 2" xfId="20129"/>
    <cellStyle name="Normal 9 5 2 2 2 2" xfId="20130"/>
    <cellStyle name="Normal 9 5 2 2 2 3" xfId="20131"/>
    <cellStyle name="Normal 9 5 2 2 2 4" xfId="20132"/>
    <cellStyle name="Normal 9 5 2 2 3" xfId="20133"/>
    <cellStyle name="Normal 9 5 2 2 4" xfId="20134"/>
    <cellStyle name="Normal 9 5 2 2 5" xfId="20135"/>
    <cellStyle name="Normal 9 5 2 3" xfId="20136"/>
    <cellStyle name="Normal 9 5 2 4" xfId="20137"/>
    <cellStyle name="Normal 9 5 2 4 2" xfId="20138"/>
    <cellStyle name="Normal 9 5 2 4 3" xfId="20139"/>
    <cellStyle name="Normal 9 5 2 4 4" xfId="20140"/>
    <cellStyle name="Normal 9 5 2 5" xfId="20141"/>
    <cellStyle name="Normal 9 5 2 6" xfId="20142"/>
    <cellStyle name="Normal 9 5 2 7" xfId="20143"/>
    <cellStyle name="Normal 9 5 3" xfId="20144"/>
    <cellStyle name="Normal 9 5 3 2" xfId="20145"/>
    <cellStyle name="Normal 9 5 3 2 2" xfId="20146"/>
    <cellStyle name="Normal 9 5 3 2 2 2" xfId="20147"/>
    <cellStyle name="Normal 9 5 3 2 2 3" xfId="20148"/>
    <cellStyle name="Normal 9 5 3 2 2 4" xfId="20149"/>
    <cellStyle name="Normal 9 5 3 2 3" xfId="20150"/>
    <cellStyle name="Normal 9 5 3 2 4" xfId="20151"/>
    <cellStyle name="Normal 9 5 3 2 5" xfId="20152"/>
    <cellStyle name="Normal 9 5 3 3" xfId="20153"/>
    <cellStyle name="Normal 9 5 3 3 2" xfId="20154"/>
    <cellStyle name="Normal 9 5 3 3 3" xfId="20155"/>
    <cellStyle name="Normal 9 5 3 3 4" xfId="20156"/>
    <cellStyle name="Normal 9 5 3 4" xfId="20157"/>
    <cellStyle name="Normal 9 5 3 5" xfId="20158"/>
    <cellStyle name="Normal 9 5 3 6" xfId="20159"/>
    <cellStyle name="Normal 9 5 4" xfId="20160"/>
    <cellStyle name="Normal 9 5 4 2" xfId="20161"/>
    <cellStyle name="Normal 9 5 4 2 2" xfId="20162"/>
    <cellStyle name="Normal 9 5 4 2 2 2" xfId="20163"/>
    <cellStyle name="Normal 9 5 4 2 2 3" xfId="20164"/>
    <cellStyle name="Normal 9 5 4 2 2 4" xfId="20165"/>
    <cellStyle name="Normal 9 5 4 2 3" xfId="20166"/>
    <cellStyle name="Normal 9 5 4 2 4" xfId="20167"/>
    <cellStyle name="Normal 9 5 4 2 5" xfId="20168"/>
    <cellStyle name="Normal 9 5 4 3" xfId="20169"/>
    <cellStyle name="Normal 9 5 4 3 2" xfId="20170"/>
    <cellStyle name="Normal 9 5 4 3 3" xfId="20171"/>
    <cellStyle name="Normal 9 5 4 3 4" xfId="20172"/>
    <cellStyle name="Normal 9 5 4 4" xfId="20173"/>
    <cellStyle name="Normal 9 5 4 5" xfId="20174"/>
    <cellStyle name="Normal 9 5 4 6" xfId="20175"/>
    <cellStyle name="Normal 9 5 5" xfId="20176"/>
    <cellStyle name="Normal 9 5 5 2" xfId="20177"/>
    <cellStyle name="Normal 9 5 5 2 2" xfId="20178"/>
    <cellStyle name="Normal 9 5 5 2 3" xfId="20179"/>
    <cellStyle name="Normal 9 5 5 2 4" xfId="20180"/>
    <cellStyle name="Normal 9 5 5 3" xfId="20181"/>
    <cellStyle name="Normal 9 5 5 4" xfId="20182"/>
    <cellStyle name="Normal 9 5 5 5" xfId="20183"/>
    <cellStyle name="Normal 9 5 6" xfId="20184"/>
    <cellStyle name="Normal 9 5 7" xfId="20185"/>
    <cellStyle name="Normal 9 5 7 2" xfId="20186"/>
    <cellStyle name="Normal 9 5 7 3" xfId="20187"/>
    <cellStyle name="Normal 9 5 7 4" xfId="20188"/>
    <cellStyle name="Normal 9 5 8" xfId="20189"/>
    <cellStyle name="Normal 9 5 9" xfId="20190"/>
    <cellStyle name="Normal 9 50" xfId="20191"/>
    <cellStyle name="Normal 9 51" xfId="20192"/>
    <cellStyle name="Normal 9 52" xfId="20193"/>
    <cellStyle name="Normal 9 53" xfId="20194"/>
    <cellStyle name="Normal 9 54" xfId="20195"/>
    <cellStyle name="Normal 9 55" xfId="20196"/>
    <cellStyle name="Normal 9 56" xfId="20197"/>
    <cellStyle name="Normal 9 57" xfId="20198"/>
    <cellStyle name="Normal 9 58" xfId="20199"/>
    <cellStyle name="Normal 9 59" xfId="20200"/>
    <cellStyle name="Normal 9 6" xfId="20201"/>
    <cellStyle name="Normal 9 6 2" xfId="20202"/>
    <cellStyle name="Normal 9 6 2 2" xfId="20203"/>
    <cellStyle name="Normal 9 6 2 2 2" xfId="20204"/>
    <cellStyle name="Normal 9 6 2 2 2 2" xfId="20205"/>
    <cellStyle name="Normal 9 6 2 2 2 3" xfId="20206"/>
    <cellStyle name="Normal 9 6 2 2 2 4" xfId="20207"/>
    <cellStyle name="Normal 9 6 2 2 3" xfId="20208"/>
    <cellStyle name="Normal 9 6 2 2 4" xfId="20209"/>
    <cellStyle name="Normal 9 6 2 2 5" xfId="20210"/>
    <cellStyle name="Normal 9 6 2 3" xfId="20211"/>
    <cellStyle name="Normal 9 6 2 3 2" xfId="20212"/>
    <cellStyle name="Normal 9 6 2 3 3" xfId="20213"/>
    <cellStyle name="Normal 9 6 2 3 4" xfId="20214"/>
    <cellStyle name="Normal 9 6 2 4" xfId="20215"/>
    <cellStyle name="Normal 9 6 2 5" xfId="20216"/>
    <cellStyle name="Normal 9 6 2 6" xfId="20217"/>
    <cellStyle name="Normal 9 6 3" xfId="20218"/>
    <cellStyle name="Normal 9 6 3 2" xfId="20219"/>
    <cellStyle name="Normal 9 6 3 2 2" xfId="20220"/>
    <cellStyle name="Normal 9 6 3 2 3" xfId="20221"/>
    <cellStyle name="Normal 9 6 3 2 4" xfId="20222"/>
    <cellStyle name="Normal 9 6 3 3" xfId="20223"/>
    <cellStyle name="Normal 9 6 3 4" xfId="20224"/>
    <cellStyle name="Normal 9 6 3 5" xfId="20225"/>
    <cellStyle name="Normal 9 6 4" xfId="20226"/>
    <cellStyle name="Normal 9 6 5" xfId="20227"/>
    <cellStyle name="Normal 9 6 5 2" xfId="20228"/>
    <cellStyle name="Normal 9 6 5 3" xfId="20229"/>
    <cellStyle name="Normal 9 6 5 4" xfId="20230"/>
    <cellStyle name="Normal 9 6 6" xfId="20231"/>
    <cellStyle name="Normal 9 6 7" xfId="20232"/>
    <cellStyle name="Normal 9 6 8" xfId="20233"/>
    <cellStyle name="Normal 9 60" xfId="20234"/>
    <cellStyle name="Normal 9 61" xfId="20235"/>
    <cellStyle name="Normal 9 62" xfId="20236"/>
    <cellStyle name="Normal 9 63" xfId="20237"/>
    <cellStyle name="Normal 9 64" xfId="20238"/>
    <cellStyle name="Normal 9 65" xfId="20239"/>
    <cellStyle name="Normal 9 66" xfId="20240"/>
    <cellStyle name="Normal 9 67" xfId="20241"/>
    <cellStyle name="Normal 9 68" xfId="20242"/>
    <cellStyle name="Normal 9 69" xfId="20243"/>
    <cellStyle name="Normal 9 7" xfId="20244"/>
    <cellStyle name="Normal 9 7 2" xfId="20245"/>
    <cellStyle name="Normal 9 7 2 2" xfId="20246"/>
    <cellStyle name="Normal 9 7 2 2 2" xfId="20247"/>
    <cellStyle name="Normal 9 7 2 2 2 2" xfId="20248"/>
    <cellStyle name="Normal 9 7 2 2 2 3" xfId="20249"/>
    <cellStyle name="Normal 9 7 2 2 2 4" xfId="20250"/>
    <cellStyle name="Normal 9 7 2 2 3" xfId="20251"/>
    <cellStyle name="Normal 9 7 2 2 4" xfId="20252"/>
    <cellStyle name="Normal 9 7 2 2 5" xfId="20253"/>
    <cellStyle name="Normal 9 7 2 3" xfId="20254"/>
    <cellStyle name="Normal 9 7 2 3 2" xfId="20255"/>
    <cellStyle name="Normal 9 7 2 3 3" xfId="20256"/>
    <cellStyle name="Normal 9 7 2 3 4" xfId="20257"/>
    <cellStyle name="Normal 9 7 2 4" xfId="20258"/>
    <cellStyle name="Normal 9 7 2 5" xfId="20259"/>
    <cellStyle name="Normal 9 7 2 6" xfId="20260"/>
    <cellStyle name="Normal 9 7 3" xfId="20261"/>
    <cellStyle name="Normal 9 7 3 2" xfId="20262"/>
    <cellStyle name="Normal 9 7 3 2 2" xfId="20263"/>
    <cellStyle name="Normal 9 7 3 2 3" xfId="20264"/>
    <cellStyle name="Normal 9 7 3 2 4" xfId="20265"/>
    <cellStyle name="Normal 9 7 3 3" xfId="20266"/>
    <cellStyle name="Normal 9 7 3 4" xfId="20267"/>
    <cellStyle name="Normal 9 7 3 5" xfId="20268"/>
    <cellStyle name="Normal 9 7 4" xfId="20269"/>
    <cellStyle name="Normal 9 7 5" xfId="20270"/>
    <cellStyle name="Normal 9 7 5 2" xfId="20271"/>
    <cellStyle name="Normal 9 7 5 3" xfId="20272"/>
    <cellStyle name="Normal 9 7 5 4" xfId="20273"/>
    <cellStyle name="Normal 9 7 6" xfId="20274"/>
    <cellStyle name="Normal 9 7 7" xfId="20275"/>
    <cellStyle name="Normal 9 7 8" xfId="20276"/>
    <cellStyle name="Normal 9 70" xfId="20277"/>
    <cellStyle name="Normal 9 71" xfId="20278"/>
    <cellStyle name="Normal 9 72" xfId="20279"/>
    <cellStyle name="Normal 9 73" xfId="20280"/>
    <cellStyle name="Normal 9 74" xfId="20281"/>
    <cellStyle name="Normal 9 75" xfId="20282"/>
    <cellStyle name="Normal 9 76" xfId="20283"/>
    <cellStyle name="Normal 9 77" xfId="20284"/>
    <cellStyle name="Normal 9 78" xfId="20285"/>
    <cellStyle name="Normal 9 79" xfId="20286"/>
    <cellStyle name="Normal 9 8" xfId="20287"/>
    <cellStyle name="Normal 9 8 2" xfId="20288"/>
    <cellStyle name="Normal 9 8 2 2" xfId="20289"/>
    <cellStyle name="Normal 9 8 2 2 2" xfId="20290"/>
    <cellStyle name="Normal 9 8 2 2 3" xfId="20291"/>
    <cellStyle name="Normal 9 8 2 2 4" xfId="20292"/>
    <cellStyle name="Normal 9 8 2 3" xfId="20293"/>
    <cellStyle name="Normal 9 8 2 4" xfId="20294"/>
    <cellStyle name="Normal 9 8 2 5" xfId="20295"/>
    <cellStyle name="Normal 9 8 3" xfId="20296"/>
    <cellStyle name="Normal 9 8 4" xfId="20297"/>
    <cellStyle name="Normal 9 8 4 2" xfId="20298"/>
    <cellStyle name="Normal 9 8 4 3" xfId="20299"/>
    <cellStyle name="Normal 9 8 4 4" xfId="20300"/>
    <cellStyle name="Normal 9 8 5" xfId="20301"/>
    <cellStyle name="Normal 9 8 6" xfId="20302"/>
    <cellStyle name="Normal 9 8 7" xfId="20303"/>
    <cellStyle name="Normal 9 80" xfId="20304"/>
    <cellStyle name="Normal 9 81" xfId="20305"/>
    <cellStyle name="Normal 9 82" xfId="20306"/>
    <cellStyle name="Normal 9 83" xfId="20307"/>
    <cellStyle name="Normal 9 84" xfId="20308"/>
    <cellStyle name="Normal 9 85" xfId="20309"/>
    <cellStyle name="Normal 9 86" xfId="20310"/>
    <cellStyle name="Normal 9 87" xfId="20311"/>
    <cellStyle name="Normal 9 88" xfId="20312"/>
    <cellStyle name="Normal 9 89" xfId="20313"/>
    <cellStyle name="Normal 9 9" xfId="20314"/>
    <cellStyle name="Normal 9 9 2" xfId="20315"/>
    <cellStyle name="Normal 9 90" xfId="20316"/>
    <cellStyle name="Normal 9 91" xfId="20317"/>
    <cellStyle name="Normal 9 92" xfId="20318"/>
    <cellStyle name="Normal 9 93" xfId="20319"/>
    <cellStyle name="Normal 9 94" xfId="20320"/>
    <cellStyle name="Normal 9 95" xfId="20321"/>
    <cellStyle name="Normal 9 95 2" xfId="20322"/>
    <cellStyle name="Normal 9 95 3" xfId="20323"/>
    <cellStyle name="Normal 9 95 4" xfId="20324"/>
    <cellStyle name="Normal 9 96" xfId="20325"/>
    <cellStyle name="Normal 9 97" xfId="20326"/>
    <cellStyle name="Normal 9 98" xfId="20327"/>
    <cellStyle name="Normal 90" xfId="20328"/>
    <cellStyle name="Normal 90 2" xfId="20329"/>
    <cellStyle name="Normal 90 3" xfId="20330"/>
    <cellStyle name="Normal 90 4" xfId="20331"/>
    <cellStyle name="Normal 91" xfId="20332"/>
    <cellStyle name="Normal 91 2" xfId="20333"/>
    <cellStyle name="Normal 91 3" xfId="20334"/>
    <cellStyle name="Normal 91 4" xfId="20335"/>
    <cellStyle name="Normal 92" xfId="20336"/>
    <cellStyle name="Normal 92 2" xfId="20337"/>
    <cellStyle name="Normal 92 3" xfId="20338"/>
    <cellStyle name="Normal 92 4" xfId="20339"/>
    <cellStyle name="Normal 93" xfId="20340"/>
    <cellStyle name="Normal 93 2" xfId="20341"/>
    <cellStyle name="Normal 94" xfId="20342"/>
    <cellStyle name="Normal 94 2" xfId="20343"/>
    <cellStyle name="Normal 94 3" xfId="20344"/>
    <cellStyle name="Normal 94 4" xfId="20345"/>
    <cellStyle name="Normal 95" xfId="20346"/>
    <cellStyle name="Normal 95 2" xfId="20347"/>
    <cellStyle name="Normal 95 3" xfId="20348"/>
    <cellStyle name="Normal 95 4" xfId="20349"/>
    <cellStyle name="Normal 96" xfId="20350"/>
    <cellStyle name="Normal 96 2" xfId="20351"/>
    <cellStyle name="Normal 96 2 2" xfId="20352"/>
    <cellStyle name="Normal 96 2 2 2" xfId="20353"/>
    <cellStyle name="Normal 96 2 2 3" xfId="20354"/>
    <cellStyle name="Normal 96 2 2 4" xfId="20355"/>
    <cellStyle name="Normal 96 2 3" xfId="20356"/>
    <cellStyle name="Normal 96 2 4" xfId="20357"/>
    <cellStyle name="Normal 96 2 5" xfId="20358"/>
    <cellStyle name="Normal 96 3" xfId="20359"/>
    <cellStyle name="Normal 96 3 2" xfId="20360"/>
    <cellStyle name="Normal 96 3 3" xfId="20361"/>
    <cellStyle name="Normal 96 3 4" xfId="20362"/>
    <cellStyle name="Normal 96 4" xfId="20363"/>
    <cellStyle name="Normal 96 4 2" xfId="20364"/>
    <cellStyle name="Normal 96 4 3" xfId="20365"/>
    <cellStyle name="Normal 96 4 4" xfId="20366"/>
    <cellStyle name="Normal 96 5" xfId="20367"/>
    <cellStyle name="Normal 96 6" xfId="20368"/>
    <cellStyle name="Normal 96 7" xfId="20369"/>
    <cellStyle name="Normal 97" xfId="20370"/>
    <cellStyle name="Normal 97 2" xfId="20371"/>
    <cellStyle name="Normal 97 3" xfId="20372"/>
    <cellStyle name="Normal 97 4" xfId="20373"/>
    <cellStyle name="Normal 98" xfId="20374"/>
    <cellStyle name="Normal 98 2" xfId="20375"/>
    <cellStyle name="Normal 98 3" xfId="20376"/>
    <cellStyle name="Normal 98 4" xfId="20377"/>
    <cellStyle name="Normal 99" xfId="20378"/>
    <cellStyle name="Normal 99 2" xfId="20379"/>
    <cellStyle name="Normal 99 3" xfId="20380"/>
    <cellStyle name="Normal 99 4" xfId="20381"/>
    <cellStyle name="Normal_Capital &amp; RWA N" xfId="8"/>
    <cellStyle name="Normal_Capital &amp; RWA N 2" xfId="16"/>
    <cellStyle name="Normal_Casestdy draft" xfId="15"/>
    <cellStyle name="Normal_Casestdy draft 2" xfId="9"/>
    <cellStyle name="Normalny_Eksport 2000 - F" xfId="20382"/>
    <cellStyle name="Note 2" xfId="20383"/>
    <cellStyle name="Note 2 10" xfId="20384"/>
    <cellStyle name="Note 2 10 2" xfId="20385"/>
    <cellStyle name="Note 2 10 2 2" xfId="21221"/>
    <cellStyle name="Note 2 10 3" xfId="20386"/>
    <cellStyle name="Note 2 10 3 2" xfId="21220"/>
    <cellStyle name="Note 2 10 4" xfId="20387"/>
    <cellStyle name="Note 2 10 4 2" xfId="21219"/>
    <cellStyle name="Note 2 10 5" xfId="20388"/>
    <cellStyle name="Note 2 10 5 2" xfId="21218"/>
    <cellStyle name="Note 2 11" xfId="20389"/>
    <cellStyle name="Note 2 11 2" xfId="20390"/>
    <cellStyle name="Note 2 11 2 2" xfId="21217"/>
    <cellStyle name="Note 2 11 3" xfId="20391"/>
    <cellStyle name="Note 2 11 3 2" xfId="21216"/>
    <cellStyle name="Note 2 11 4" xfId="20392"/>
    <cellStyle name="Note 2 11 4 2" xfId="21215"/>
    <cellStyle name="Note 2 11 5" xfId="20393"/>
    <cellStyle name="Note 2 11 5 2" xfId="21214"/>
    <cellStyle name="Note 2 12" xfId="20394"/>
    <cellStyle name="Note 2 12 2" xfId="20395"/>
    <cellStyle name="Note 2 12 2 2" xfId="21213"/>
    <cellStyle name="Note 2 12 3" xfId="20396"/>
    <cellStyle name="Note 2 12 3 2" xfId="21212"/>
    <cellStyle name="Note 2 12 4" xfId="20397"/>
    <cellStyle name="Note 2 12 4 2" xfId="21211"/>
    <cellStyle name="Note 2 12 5" xfId="20398"/>
    <cellStyle name="Note 2 12 5 2" xfId="21210"/>
    <cellStyle name="Note 2 13" xfId="20399"/>
    <cellStyle name="Note 2 13 2" xfId="20400"/>
    <cellStyle name="Note 2 13 2 2" xfId="21209"/>
    <cellStyle name="Note 2 13 3" xfId="20401"/>
    <cellStyle name="Note 2 13 3 2" xfId="21208"/>
    <cellStyle name="Note 2 13 4" xfId="20402"/>
    <cellStyle name="Note 2 13 4 2" xfId="21207"/>
    <cellStyle name="Note 2 13 5" xfId="20403"/>
    <cellStyle name="Note 2 13 5 2" xfId="21206"/>
    <cellStyle name="Note 2 14" xfId="20404"/>
    <cellStyle name="Note 2 14 2" xfId="20405"/>
    <cellStyle name="Note 2 14 2 2" xfId="21204"/>
    <cellStyle name="Note 2 14 3" xfId="21205"/>
    <cellStyle name="Note 2 15" xfId="20406"/>
    <cellStyle name="Note 2 15 2" xfId="20407"/>
    <cellStyle name="Note 2 15 2 2" xfId="21203"/>
    <cellStyle name="Note 2 16" xfId="20408"/>
    <cellStyle name="Note 2 16 2" xfId="21202"/>
    <cellStyle name="Note 2 17" xfId="20409"/>
    <cellStyle name="Note 2 17 2" xfId="21201"/>
    <cellStyle name="Note 2 18" xfId="21222"/>
    <cellStyle name="Note 2 2" xfId="20410"/>
    <cellStyle name="Note 2 2 10" xfId="20411"/>
    <cellStyle name="Note 2 2 10 2" xfId="21199"/>
    <cellStyle name="Note 2 2 11" xfId="21200"/>
    <cellStyle name="Note 2 2 2" xfId="20412"/>
    <cellStyle name="Note 2 2 2 2" xfId="20413"/>
    <cellStyle name="Note 2 2 2 2 2" xfId="21197"/>
    <cellStyle name="Note 2 2 2 3" xfId="20414"/>
    <cellStyle name="Note 2 2 2 3 2" xfId="21196"/>
    <cellStyle name="Note 2 2 2 4" xfId="20415"/>
    <cellStyle name="Note 2 2 2 4 2" xfId="21195"/>
    <cellStyle name="Note 2 2 2 5" xfId="20416"/>
    <cellStyle name="Note 2 2 2 5 2" xfId="21194"/>
    <cellStyle name="Note 2 2 2 6" xfId="21198"/>
    <cellStyle name="Note 2 2 3" xfId="20417"/>
    <cellStyle name="Note 2 2 3 2" xfId="20418"/>
    <cellStyle name="Note 2 2 3 2 2" xfId="21193"/>
    <cellStyle name="Note 2 2 3 3" xfId="20419"/>
    <cellStyle name="Note 2 2 3 3 2" xfId="21192"/>
    <cellStyle name="Note 2 2 3 4" xfId="20420"/>
    <cellStyle name="Note 2 2 3 4 2" xfId="21191"/>
    <cellStyle name="Note 2 2 3 5" xfId="20421"/>
    <cellStyle name="Note 2 2 3 5 2" xfId="21190"/>
    <cellStyle name="Note 2 2 4" xfId="20422"/>
    <cellStyle name="Note 2 2 4 2" xfId="20423"/>
    <cellStyle name="Note 2 2 4 2 2" xfId="21188"/>
    <cellStyle name="Note 2 2 4 3" xfId="20424"/>
    <cellStyle name="Note 2 2 4 3 2" xfId="21187"/>
    <cellStyle name="Note 2 2 4 4" xfId="20425"/>
    <cellStyle name="Note 2 2 4 4 2" xfId="21186"/>
    <cellStyle name="Note 2 2 4 5" xfId="21189"/>
    <cellStyle name="Note 2 2 5" xfId="20426"/>
    <cellStyle name="Note 2 2 5 2" xfId="20427"/>
    <cellStyle name="Note 2 2 5 2 2" xfId="21184"/>
    <cellStyle name="Note 2 2 5 3" xfId="20428"/>
    <cellStyle name="Note 2 2 5 3 2" xfId="21183"/>
    <cellStyle name="Note 2 2 5 4" xfId="20429"/>
    <cellStyle name="Note 2 2 5 4 2" xfId="21182"/>
    <cellStyle name="Note 2 2 5 5" xfId="21185"/>
    <cellStyle name="Note 2 2 6" xfId="20430"/>
    <cellStyle name="Note 2 2 6 2" xfId="21181"/>
    <cellStyle name="Note 2 2 7" xfId="20431"/>
    <cellStyle name="Note 2 2 7 2" xfId="21180"/>
    <cellStyle name="Note 2 2 8" xfId="20432"/>
    <cellStyle name="Note 2 2 8 2" xfId="21179"/>
    <cellStyle name="Note 2 2 9" xfId="20433"/>
    <cellStyle name="Note 2 2 9 2" xfId="21178"/>
    <cellStyle name="Note 2 3" xfId="20434"/>
    <cellStyle name="Note 2 3 2" xfId="20435"/>
    <cellStyle name="Note 2 3 2 2" xfId="21177"/>
    <cellStyle name="Note 2 3 3" xfId="20436"/>
    <cellStyle name="Note 2 3 3 2" xfId="21176"/>
    <cellStyle name="Note 2 3 4" xfId="20437"/>
    <cellStyle name="Note 2 3 4 2" xfId="21175"/>
    <cellStyle name="Note 2 3 5" xfId="20438"/>
    <cellStyle name="Note 2 3 5 2" xfId="21174"/>
    <cellStyle name="Note 2 4" xfId="20439"/>
    <cellStyle name="Note 2 4 2" xfId="20440"/>
    <cellStyle name="Note 2 4 2 2" xfId="20441"/>
    <cellStyle name="Note 2 4 2 2 2" xfId="21173"/>
    <cellStyle name="Note 2 4 3" xfId="20442"/>
    <cellStyle name="Note 2 4 3 2" xfId="20443"/>
    <cellStyle name="Note 2 4 3 2 2" xfId="21172"/>
    <cellStyle name="Note 2 4 4" xfId="20444"/>
    <cellStyle name="Note 2 4 4 2" xfId="20445"/>
    <cellStyle name="Note 2 4 4 2 2" xfId="21171"/>
    <cellStyle name="Note 2 4 5" xfId="20446"/>
    <cellStyle name="Note 2 4 6" xfId="20447"/>
    <cellStyle name="Note 2 4 7" xfId="20448"/>
    <cellStyle name="Note 2 4 7 2" xfId="21170"/>
    <cellStyle name="Note 2 5" xfId="20449"/>
    <cellStyle name="Note 2 5 2" xfId="20450"/>
    <cellStyle name="Note 2 5 2 2" xfId="20451"/>
    <cellStyle name="Note 2 5 2 2 2" xfId="21169"/>
    <cellStyle name="Note 2 5 3" xfId="20452"/>
    <cellStyle name="Note 2 5 3 2" xfId="20453"/>
    <cellStyle name="Note 2 5 3 2 2" xfId="21168"/>
    <cellStyle name="Note 2 5 4" xfId="20454"/>
    <cellStyle name="Note 2 5 4 2" xfId="20455"/>
    <cellStyle name="Note 2 5 4 2 2" xfId="21167"/>
    <cellStyle name="Note 2 5 5" xfId="20456"/>
    <cellStyle name="Note 2 5 6" xfId="20457"/>
    <cellStyle name="Note 2 5 7" xfId="20458"/>
    <cellStyle name="Note 2 5 7 2" xfId="21166"/>
    <cellStyle name="Note 2 6" xfId="20459"/>
    <cellStyle name="Note 2 6 2" xfId="20460"/>
    <cellStyle name="Note 2 6 2 2" xfId="20461"/>
    <cellStyle name="Note 2 6 2 2 2" xfId="21165"/>
    <cellStyle name="Note 2 6 3" xfId="20462"/>
    <cellStyle name="Note 2 6 3 2" xfId="20463"/>
    <cellStyle name="Note 2 6 3 2 2" xfId="21164"/>
    <cellStyle name="Note 2 6 4" xfId="20464"/>
    <cellStyle name="Note 2 6 4 2" xfId="20465"/>
    <cellStyle name="Note 2 6 4 2 2" xfId="21163"/>
    <cellStyle name="Note 2 6 5" xfId="20466"/>
    <cellStyle name="Note 2 6 6" xfId="20467"/>
    <cellStyle name="Note 2 6 7" xfId="20468"/>
    <cellStyle name="Note 2 6 7 2" xfId="21162"/>
    <cellStyle name="Note 2 7" xfId="20469"/>
    <cellStyle name="Note 2 7 2" xfId="20470"/>
    <cellStyle name="Note 2 7 2 2" xfId="20471"/>
    <cellStyle name="Note 2 7 2 2 2" xfId="21161"/>
    <cellStyle name="Note 2 7 3" xfId="20472"/>
    <cellStyle name="Note 2 7 3 2" xfId="20473"/>
    <cellStyle name="Note 2 7 3 2 2" xfId="21160"/>
    <cellStyle name="Note 2 7 4" xfId="20474"/>
    <cellStyle name="Note 2 7 4 2" xfId="20475"/>
    <cellStyle name="Note 2 7 4 2 2" xfId="21159"/>
    <cellStyle name="Note 2 7 5" xfId="20476"/>
    <cellStyle name="Note 2 7 6" xfId="20477"/>
    <cellStyle name="Note 2 7 7" xfId="20478"/>
    <cellStyle name="Note 2 7 7 2" xfId="21158"/>
    <cellStyle name="Note 2 8" xfId="20479"/>
    <cellStyle name="Note 2 8 2" xfId="20480"/>
    <cellStyle name="Note 2 8 2 2" xfId="21157"/>
    <cellStyle name="Note 2 8 3" xfId="20481"/>
    <cellStyle name="Note 2 8 3 2" xfId="21156"/>
    <cellStyle name="Note 2 8 4" xfId="20482"/>
    <cellStyle name="Note 2 8 4 2" xfId="21155"/>
    <cellStyle name="Note 2 8 5" xfId="20483"/>
    <cellStyle name="Note 2 8 5 2" xfId="21154"/>
    <cellStyle name="Note 2 9" xfId="20484"/>
    <cellStyle name="Note 2 9 2" xfId="20485"/>
    <cellStyle name="Note 2 9 2 2" xfId="21153"/>
    <cellStyle name="Note 2 9 3" xfId="20486"/>
    <cellStyle name="Note 2 9 3 2" xfId="21152"/>
    <cellStyle name="Note 2 9 4" xfId="20487"/>
    <cellStyle name="Note 2 9 4 2" xfId="21151"/>
    <cellStyle name="Note 2 9 5" xfId="20488"/>
    <cellStyle name="Note 2 9 5 2" xfId="21150"/>
    <cellStyle name="Note 3 2" xfId="20489"/>
    <cellStyle name="Note 3 2 2" xfId="20490"/>
    <cellStyle name="Note 3 2 2 2" xfId="21148"/>
    <cellStyle name="Note 3 2 3" xfId="20491"/>
    <cellStyle name="Note 3 2 4" xfId="21149"/>
    <cellStyle name="Note 3 3" xfId="20492"/>
    <cellStyle name="Note 3 3 2" xfId="20493"/>
    <cellStyle name="Note 3 3 3" xfId="21147"/>
    <cellStyle name="Note 3 4" xfId="20494"/>
    <cellStyle name="Note 3 4 2" xfId="21146"/>
    <cellStyle name="Note 3 5" xfId="20495"/>
    <cellStyle name="Note 4 2" xfId="20496"/>
    <cellStyle name="Note 4 2 2" xfId="20497"/>
    <cellStyle name="Note 4 2 2 2" xfId="21144"/>
    <cellStyle name="Note 4 2 3" xfId="20498"/>
    <cellStyle name="Note 4 2 4" xfId="21145"/>
    <cellStyle name="Note 4 3" xfId="20499"/>
    <cellStyle name="Note 4 4" xfId="20500"/>
    <cellStyle name="Note 4 4 2" xfId="21143"/>
    <cellStyle name="Note 4 5" xfId="20501"/>
    <cellStyle name="Note 5" xfId="20502"/>
    <cellStyle name="Note 5 2" xfId="20503"/>
    <cellStyle name="Note 5 2 2" xfId="20504"/>
    <cellStyle name="Note 5 2 3" xfId="21141"/>
    <cellStyle name="Note 5 3" xfId="20505"/>
    <cellStyle name="Note 5 3 2" xfId="20506"/>
    <cellStyle name="Note 5 3 3" xfId="21140"/>
    <cellStyle name="Note 5 4" xfId="20507"/>
    <cellStyle name="Note 5 4 2" xfId="21139"/>
    <cellStyle name="Note 5 5" xfId="20508"/>
    <cellStyle name="Note 5 6" xfId="21142"/>
    <cellStyle name="Note 6" xfId="20509"/>
    <cellStyle name="Note 6 2" xfId="20510"/>
    <cellStyle name="Note 6 2 2" xfId="20511"/>
    <cellStyle name="Note 6 2 3" xfId="21137"/>
    <cellStyle name="Note 6 3" xfId="20512"/>
    <cellStyle name="Note 6 4" xfId="20513"/>
    <cellStyle name="Note 6 5" xfId="21138"/>
    <cellStyle name="Note 7" xfId="20514"/>
    <cellStyle name="Note 7 2" xfId="21136"/>
    <cellStyle name="Note 8" xfId="20515"/>
    <cellStyle name="Note 8 2" xfId="20516"/>
    <cellStyle name="Note 8 2 2" xfId="21134"/>
    <cellStyle name="Note 8 3" xfId="21135"/>
    <cellStyle name="Note 9" xfId="20517"/>
    <cellStyle name="Note 9 2" xfId="21133"/>
    <cellStyle name="Ôèíàíñîâûé [0]_Ëèñò1" xfId="20518"/>
    <cellStyle name="Ôèíàíñîâûé_Ëèñò1" xfId="20519"/>
    <cellStyle name="Option" xfId="20520"/>
    <cellStyle name="Option 2" xfId="20521"/>
    <cellStyle name="Option 3" xfId="20522"/>
    <cellStyle name="Option 4" xfId="20523"/>
    <cellStyle name="optionalExposure" xfId="20524"/>
    <cellStyle name="optionalExposure 2" xfId="21132"/>
    <cellStyle name="OptionHeading" xfId="20525"/>
    <cellStyle name="OptionHeading 2" xfId="20526"/>
    <cellStyle name="OptionHeading 3" xfId="20527"/>
    <cellStyle name="Output 2" xfId="20528"/>
    <cellStyle name="Output 2 10" xfId="20529"/>
    <cellStyle name="Output 2 10 2" xfId="20530"/>
    <cellStyle name="Output 2 10 2 2" xfId="21130"/>
    <cellStyle name="Output 2 10 3" xfId="20531"/>
    <cellStyle name="Output 2 10 3 2" xfId="21129"/>
    <cellStyle name="Output 2 10 4" xfId="20532"/>
    <cellStyle name="Output 2 10 4 2" xfId="21128"/>
    <cellStyle name="Output 2 10 5" xfId="20533"/>
    <cellStyle name="Output 2 10 5 2" xfId="21127"/>
    <cellStyle name="Output 2 11" xfId="20534"/>
    <cellStyle name="Output 2 11 2" xfId="20535"/>
    <cellStyle name="Output 2 11 2 2" xfId="21125"/>
    <cellStyle name="Output 2 11 3" xfId="20536"/>
    <cellStyle name="Output 2 11 3 2" xfId="21124"/>
    <cellStyle name="Output 2 11 4" xfId="20537"/>
    <cellStyle name="Output 2 11 4 2" xfId="21123"/>
    <cellStyle name="Output 2 11 5" xfId="20538"/>
    <cellStyle name="Output 2 11 5 2" xfId="21122"/>
    <cellStyle name="Output 2 11 6" xfId="21126"/>
    <cellStyle name="Output 2 12" xfId="20539"/>
    <cellStyle name="Output 2 12 2" xfId="20540"/>
    <cellStyle name="Output 2 12 2 2" xfId="21120"/>
    <cellStyle name="Output 2 12 3" xfId="20541"/>
    <cellStyle name="Output 2 12 3 2" xfId="21119"/>
    <cellStyle name="Output 2 12 4" xfId="20542"/>
    <cellStyle name="Output 2 12 4 2" xfId="21118"/>
    <cellStyle name="Output 2 12 5" xfId="20543"/>
    <cellStyle name="Output 2 12 5 2" xfId="21117"/>
    <cellStyle name="Output 2 12 6" xfId="21121"/>
    <cellStyle name="Output 2 13" xfId="20544"/>
    <cellStyle name="Output 2 13 2" xfId="20545"/>
    <cellStyle name="Output 2 13 2 2" xfId="21115"/>
    <cellStyle name="Output 2 13 3" xfId="20546"/>
    <cellStyle name="Output 2 13 3 2" xfId="21114"/>
    <cellStyle name="Output 2 13 4" xfId="20547"/>
    <cellStyle name="Output 2 13 4 2" xfId="21113"/>
    <cellStyle name="Output 2 13 5" xfId="21116"/>
    <cellStyle name="Output 2 14" xfId="20548"/>
    <cellStyle name="Output 2 14 2" xfId="21112"/>
    <cellStyle name="Output 2 15" xfId="20549"/>
    <cellStyle name="Output 2 15 2" xfId="21111"/>
    <cellStyle name="Output 2 16" xfId="20550"/>
    <cellStyle name="Output 2 16 2" xfId="21110"/>
    <cellStyle name="Output 2 17" xfId="21131"/>
    <cellStyle name="Output 2 2" xfId="20551"/>
    <cellStyle name="Output 2 2 10" xfId="21109"/>
    <cellStyle name="Output 2 2 2" xfId="20552"/>
    <cellStyle name="Output 2 2 2 2" xfId="20553"/>
    <cellStyle name="Output 2 2 2 2 2" xfId="21107"/>
    <cellStyle name="Output 2 2 2 3" xfId="20554"/>
    <cellStyle name="Output 2 2 2 3 2" xfId="21106"/>
    <cellStyle name="Output 2 2 2 4" xfId="20555"/>
    <cellStyle name="Output 2 2 2 4 2" xfId="21105"/>
    <cellStyle name="Output 2 2 2 5" xfId="21108"/>
    <cellStyle name="Output 2 2 3" xfId="20556"/>
    <cellStyle name="Output 2 2 3 2" xfId="20557"/>
    <cellStyle name="Output 2 2 3 2 2" xfId="21103"/>
    <cellStyle name="Output 2 2 3 3" xfId="20558"/>
    <cellStyle name="Output 2 2 3 3 2" xfId="21102"/>
    <cellStyle name="Output 2 2 3 4" xfId="20559"/>
    <cellStyle name="Output 2 2 3 4 2" xfId="21101"/>
    <cellStyle name="Output 2 2 3 5" xfId="21104"/>
    <cellStyle name="Output 2 2 4" xfId="20560"/>
    <cellStyle name="Output 2 2 4 2" xfId="20561"/>
    <cellStyle name="Output 2 2 4 2 2" xfId="21099"/>
    <cellStyle name="Output 2 2 4 3" xfId="20562"/>
    <cellStyle name="Output 2 2 4 3 2" xfId="21098"/>
    <cellStyle name="Output 2 2 4 4" xfId="20563"/>
    <cellStyle name="Output 2 2 4 4 2" xfId="21097"/>
    <cellStyle name="Output 2 2 4 5" xfId="21100"/>
    <cellStyle name="Output 2 2 5" xfId="20564"/>
    <cellStyle name="Output 2 2 5 2" xfId="20565"/>
    <cellStyle name="Output 2 2 5 2 2" xfId="21095"/>
    <cellStyle name="Output 2 2 5 3" xfId="20566"/>
    <cellStyle name="Output 2 2 5 3 2" xfId="21094"/>
    <cellStyle name="Output 2 2 5 4" xfId="20567"/>
    <cellStyle name="Output 2 2 5 4 2" xfId="21093"/>
    <cellStyle name="Output 2 2 5 5" xfId="21096"/>
    <cellStyle name="Output 2 2 6" xfId="20568"/>
    <cellStyle name="Output 2 2 6 2" xfId="21092"/>
    <cellStyle name="Output 2 2 7" xfId="20569"/>
    <cellStyle name="Output 2 2 7 2" xfId="21091"/>
    <cellStyle name="Output 2 2 8" xfId="20570"/>
    <cellStyle name="Output 2 2 8 2" xfId="21090"/>
    <cellStyle name="Output 2 2 9" xfId="20571"/>
    <cellStyle name="Output 2 2 9 2" xfId="21089"/>
    <cellStyle name="Output 2 3" xfId="20572"/>
    <cellStyle name="Output 2 3 2" xfId="20573"/>
    <cellStyle name="Output 2 3 2 2" xfId="21088"/>
    <cellStyle name="Output 2 3 3" xfId="20574"/>
    <cellStyle name="Output 2 3 3 2" xfId="21087"/>
    <cellStyle name="Output 2 3 4" xfId="20575"/>
    <cellStyle name="Output 2 3 4 2" xfId="21086"/>
    <cellStyle name="Output 2 3 5" xfId="20576"/>
    <cellStyle name="Output 2 3 5 2" xfId="21085"/>
    <cellStyle name="Output 2 4" xfId="20577"/>
    <cellStyle name="Output 2 4 2" xfId="20578"/>
    <cellStyle name="Output 2 4 2 2" xfId="21084"/>
    <cellStyle name="Output 2 4 3" xfId="20579"/>
    <cellStyle name="Output 2 4 3 2" xfId="21083"/>
    <cellStyle name="Output 2 4 4" xfId="20580"/>
    <cellStyle name="Output 2 4 4 2" xfId="21082"/>
    <cellStyle name="Output 2 4 5" xfId="20581"/>
    <cellStyle name="Output 2 4 5 2" xfId="21081"/>
    <cellStyle name="Output 2 5" xfId="20582"/>
    <cellStyle name="Output 2 5 2" xfId="20583"/>
    <cellStyle name="Output 2 5 2 2" xfId="21080"/>
    <cellStyle name="Output 2 5 3" xfId="20584"/>
    <cellStyle name="Output 2 5 3 2" xfId="21079"/>
    <cellStyle name="Output 2 5 4" xfId="20585"/>
    <cellStyle name="Output 2 5 4 2" xfId="21078"/>
    <cellStyle name="Output 2 5 5" xfId="20586"/>
    <cellStyle name="Output 2 5 5 2" xfId="21077"/>
    <cellStyle name="Output 2 6" xfId="20587"/>
    <cellStyle name="Output 2 6 2" xfId="20588"/>
    <cellStyle name="Output 2 6 2 2" xfId="21076"/>
    <cellStyle name="Output 2 6 3" xfId="20589"/>
    <cellStyle name="Output 2 6 3 2" xfId="21075"/>
    <cellStyle name="Output 2 6 4" xfId="20590"/>
    <cellStyle name="Output 2 6 4 2" xfId="21074"/>
    <cellStyle name="Output 2 6 5" xfId="20591"/>
    <cellStyle name="Output 2 6 5 2" xfId="21073"/>
    <cellStyle name="Output 2 7" xfId="20592"/>
    <cellStyle name="Output 2 7 2" xfId="20593"/>
    <cellStyle name="Output 2 7 2 2" xfId="21072"/>
    <cellStyle name="Output 2 7 3" xfId="20594"/>
    <cellStyle name="Output 2 7 3 2" xfId="21071"/>
    <cellStyle name="Output 2 7 4" xfId="20595"/>
    <cellStyle name="Output 2 7 4 2" xfId="21070"/>
    <cellStyle name="Output 2 7 5" xfId="20596"/>
    <cellStyle name="Output 2 7 5 2" xfId="21069"/>
    <cellStyle name="Output 2 8" xfId="20597"/>
    <cellStyle name="Output 2 8 2" xfId="20598"/>
    <cellStyle name="Output 2 8 2 2" xfId="21068"/>
    <cellStyle name="Output 2 8 3" xfId="20599"/>
    <cellStyle name="Output 2 8 3 2" xfId="21067"/>
    <cellStyle name="Output 2 8 4" xfId="20600"/>
    <cellStyle name="Output 2 8 4 2" xfId="21066"/>
    <cellStyle name="Output 2 8 5" xfId="20601"/>
    <cellStyle name="Output 2 8 5 2" xfId="21065"/>
    <cellStyle name="Output 2 9" xfId="20602"/>
    <cellStyle name="Output 2 9 2" xfId="20603"/>
    <cellStyle name="Output 2 9 2 2" xfId="21064"/>
    <cellStyle name="Output 2 9 3" xfId="20604"/>
    <cellStyle name="Output 2 9 3 2" xfId="21063"/>
    <cellStyle name="Output 2 9 4" xfId="20605"/>
    <cellStyle name="Output 2 9 4 2" xfId="21062"/>
    <cellStyle name="Output 2 9 5" xfId="20606"/>
    <cellStyle name="Output 2 9 5 2" xfId="21061"/>
    <cellStyle name="Output 3" xfId="20607"/>
    <cellStyle name="Output 3 2" xfId="20608"/>
    <cellStyle name="Output 3 2 2" xfId="21059"/>
    <cellStyle name="Output 3 3" xfId="20609"/>
    <cellStyle name="Output 3 3 2" xfId="21058"/>
    <cellStyle name="Output 3 4" xfId="21060"/>
    <cellStyle name="Output 4" xfId="20610"/>
    <cellStyle name="Output 4 2" xfId="20611"/>
    <cellStyle name="Output 4 2 2" xfId="21056"/>
    <cellStyle name="Output 4 3" xfId="20612"/>
    <cellStyle name="Output 4 3 2" xfId="21055"/>
    <cellStyle name="Output 4 4" xfId="21057"/>
    <cellStyle name="Output 5" xfId="20613"/>
    <cellStyle name="Output 5 2" xfId="20614"/>
    <cellStyle name="Output 5 2 2" xfId="21053"/>
    <cellStyle name="Output 5 3" xfId="20615"/>
    <cellStyle name="Output 5 3 2" xfId="21052"/>
    <cellStyle name="Output 5 4" xfId="21054"/>
    <cellStyle name="Output 6" xfId="20616"/>
    <cellStyle name="Output 6 2" xfId="20617"/>
    <cellStyle name="Output 6 2 2" xfId="21050"/>
    <cellStyle name="Output 6 3" xfId="20618"/>
    <cellStyle name="Output 6 3 2" xfId="21049"/>
    <cellStyle name="Output 6 4" xfId="21051"/>
    <cellStyle name="Output 7" xfId="20619"/>
    <cellStyle name="Output 7 2" xfId="21048"/>
    <cellStyle name="Percen - Style1" xfId="20620"/>
    <cellStyle name="Percent" xfId="20961" builtinId="5"/>
    <cellStyle name="Percent [0]" xfId="20621"/>
    <cellStyle name="Percent [00]" xfId="20622"/>
    <cellStyle name="Percent 10" xfId="20623"/>
    <cellStyle name="Percent 10 2" xfId="20624"/>
    <cellStyle name="Percent 10 2 2" xfId="20625"/>
    <cellStyle name="Percent 10 3" xfId="20626"/>
    <cellStyle name="Percent 10 4" xfId="20627"/>
    <cellStyle name="Percent 11" xfId="20628"/>
    <cellStyle name="Percent 11 2" xfId="20629"/>
    <cellStyle name="Percent 12" xfId="20630"/>
    <cellStyle name="Percent 12 2" xfId="20631"/>
    <cellStyle name="Percent 13" xfId="20632"/>
    <cellStyle name="Percent 13 2" xfId="20633"/>
    <cellStyle name="Percent 14" xfId="20634"/>
    <cellStyle name="Percent 15" xfId="20635"/>
    <cellStyle name="Percent 15 2" xfId="20636"/>
    <cellStyle name="Percent 16" xfId="20637"/>
    <cellStyle name="Percent 17" xfId="20638"/>
    <cellStyle name="Percent 18" xfId="20639"/>
    <cellStyle name="Percent 19" xfId="20640"/>
    <cellStyle name="Percent 2" xfId="6"/>
    <cellStyle name="Percent 2 2" xfId="20641"/>
    <cellStyle name="Percent 2 2 2" xfId="20642"/>
    <cellStyle name="Percent 2 2 3" xfId="20643"/>
    <cellStyle name="Percent 2 2 4" xfId="20644"/>
    <cellStyle name="Percent 2 2 4 2" xfId="20645"/>
    <cellStyle name="Percent 2 2 4 2 2" xfId="20646"/>
    <cellStyle name="Percent 2 2 4 2 2 2" xfId="20647"/>
    <cellStyle name="Percent 2 2 4 2 2 3" xfId="20648"/>
    <cellStyle name="Percent 2 2 4 2 2 4" xfId="20649"/>
    <cellStyle name="Percent 2 2 4 2 3" xfId="20650"/>
    <cellStyle name="Percent 2 2 4 2 4" xfId="20651"/>
    <cellStyle name="Percent 2 2 4 2 5" xfId="20652"/>
    <cellStyle name="Percent 2 2 4 3" xfId="20653"/>
    <cellStyle name="Percent 2 2 4 3 2" xfId="20654"/>
    <cellStyle name="Percent 2 2 4 3 3" xfId="20655"/>
    <cellStyle name="Percent 2 2 4 3 4" xfId="20656"/>
    <cellStyle name="Percent 2 2 4 4" xfId="20657"/>
    <cellStyle name="Percent 2 2 4 5" xfId="20658"/>
    <cellStyle name="Percent 2 2 4 6" xfId="20659"/>
    <cellStyle name="Percent 2 2 5" xfId="20660"/>
    <cellStyle name="Percent 2 3" xfId="20661"/>
    <cellStyle name="Percent 2 4" xfId="20662"/>
    <cellStyle name="Percent 2 5" xfId="20663"/>
    <cellStyle name="Percent 2 6" xfId="20664"/>
    <cellStyle name="Percent 2 7" xfId="20665"/>
    <cellStyle name="Percent 2 8" xfId="20666"/>
    <cellStyle name="Percent 2 8 2" xfId="20667"/>
    <cellStyle name="Percent 2 9" xfId="20668"/>
    <cellStyle name="Percent 2 9 2" xfId="20669"/>
    <cellStyle name="Percent 2 9 2 2" xfId="20670"/>
    <cellStyle name="Percent 2 9 2 2 2" xfId="20671"/>
    <cellStyle name="Percent 2 9 2 2 3" xfId="20672"/>
    <cellStyle name="Percent 2 9 2 2 4" xfId="20673"/>
    <cellStyle name="Percent 2 9 2 3" xfId="20674"/>
    <cellStyle name="Percent 2 9 2 4" xfId="20675"/>
    <cellStyle name="Percent 2 9 2 5" xfId="20676"/>
    <cellStyle name="Percent 2 9 3" xfId="20677"/>
    <cellStyle name="Percent 2 9 3 2" xfId="20678"/>
    <cellStyle name="Percent 2 9 3 3" xfId="20679"/>
    <cellStyle name="Percent 2 9 3 4" xfId="20680"/>
    <cellStyle name="Percent 2 9 4" xfId="20681"/>
    <cellStyle name="Percent 2 9 5" xfId="20682"/>
    <cellStyle name="Percent 2 9 6" xfId="20683"/>
    <cellStyle name="Percent 20" xfId="20684"/>
    <cellStyle name="Percent 21" xfId="20685"/>
    <cellStyle name="Percent 21 2" xfId="20686"/>
    <cellStyle name="Percent 21 3" xfId="20687"/>
    <cellStyle name="Percent 21 4" xfId="20688"/>
    <cellStyle name="Percent 3" xfId="14"/>
    <cellStyle name="Percent 3 2" xfId="20689"/>
    <cellStyle name="Percent 3 2 2" xfId="20690"/>
    <cellStyle name="Percent 3 2 2 2" xfId="20691"/>
    <cellStyle name="Percent 3 2 2 3" xfId="20692"/>
    <cellStyle name="Percent 3 2 3" xfId="20693"/>
    <cellStyle name="Percent 3 2 4" xfId="20694"/>
    <cellStyle name="Percent 3 3" xfId="20695"/>
    <cellStyle name="Percent 3 3 2" xfId="20696"/>
    <cellStyle name="Percent 3 4" xfId="20697"/>
    <cellStyle name="Percent 3 4 2" xfId="20698"/>
    <cellStyle name="Percent 3 4 3" xfId="20699"/>
    <cellStyle name="Percent 4" xfId="20700"/>
    <cellStyle name="Percent 4 2" xfId="20701"/>
    <cellStyle name="Percent 4 2 2" xfId="20702"/>
    <cellStyle name="Percent 4 2 2 2" xfId="20703"/>
    <cellStyle name="Percent 4 3" xfId="20704"/>
    <cellStyle name="Percent 4 3 2" xfId="20705"/>
    <cellStyle name="Percent 4 4" xfId="20706"/>
    <cellStyle name="Percent 5" xfId="20707"/>
    <cellStyle name="Percent 5 2" xfId="20708"/>
    <cellStyle name="Percent 5 2 2" xfId="20709"/>
    <cellStyle name="Percent 5 2 2 2" xfId="20710"/>
    <cellStyle name="Percent 5 2 3" xfId="20711"/>
    <cellStyle name="Percent 5 2 4" xfId="20712"/>
    <cellStyle name="Percent 5 2 4 2" xfId="20713"/>
    <cellStyle name="Percent 5 2 4 2 2" xfId="20714"/>
    <cellStyle name="Percent 5 2 4 2 3" xfId="20715"/>
    <cellStyle name="Percent 5 2 4 2 4" xfId="20716"/>
    <cellStyle name="Percent 5 2 4 3" xfId="20717"/>
    <cellStyle name="Percent 5 2 4 4" xfId="20718"/>
    <cellStyle name="Percent 5 2 4 5" xfId="20719"/>
    <cellStyle name="Percent 5 2 5" xfId="20720"/>
    <cellStyle name="Percent 5 2 5 2" xfId="20721"/>
    <cellStyle name="Percent 5 2 5 3" xfId="20722"/>
    <cellStyle name="Percent 5 2 5 4" xfId="20723"/>
    <cellStyle name="Percent 5 2 6" xfId="20724"/>
    <cellStyle name="Percent 5 2 7" xfId="20725"/>
    <cellStyle name="Percent 5 2 8" xfId="20726"/>
    <cellStyle name="Percent 5 3" xfId="20727"/>
    <cellStyle name="Percent 5 3 2" xfId="20728"/>
    <cellStyle name="Percent 5 4" xfId="20729"/>
    <cellStyle name="Percent 5 4 2" xfId="20730"/>
    <cellStyle name="Percent 5 4 2 2" xfId="20731"/>
    <cellStyle name="Percent 5 4 2 3" xfId="20732"/>
    <cellStyle name="Percent 5 4 2 4" xfId="20733"/>
    <cellStyle name="Percent 5 4 3" xfId="20734"/>
    <cellStyle name="Percent 5 4 4" xfId="20735"/>
    <cellStyle name="Percent 5 4 5" xfId="20736"/>
    <cellStyle name="Percent 5 5" xfId="20737"/>
    <cellStyle name="Percent 5 5 2" xfId="20738"/>
    <cellStyle name="Percent 5 5 3" xfId="20739"/>
    <cellStyle name="Percent 5 5 4" xfId="20740"/>
    <cellStyle name="Percent 5 6" xfId="20741"/>
    <cellStyle name="Percent 5 7" xfId="20742"/>
    <cellStyle name="Percent 5 8" xfId="20743"/>
    <cellStyle name="Percent 6" xfId="20744"/>
    <cellStyle name="Percent 6 2" xfId="20745"/>
    <cellStyle name="Percent 6 2 2" xfId="20746"/>
    <cellStyle name="Percent 6 3" xfId="20747"/>
    <cellStyle name="Percent 6 3 2" xfId="20748"/>
    <cellStyle name="Percent 7" xfId="20749"/>
    <cellStyle name="Percent 7 2" xfId="20750"/>
    <cellStyle name="Percent 7 2 2" xfId="20751"/>
    <cellStyle name="Percent 7 3" xfId="20752"/>
    <cellStyle name="Percent 8" xfId="20753"/>
    <cellStyle name="Percent 8 10" xfId="20754"/>
    <cellStyle name="Percent 8 11" xfId="20755"/>
    <cellStyle name="Percent 8 12" xfId="20756"/>
    <cellStyle name="Percent 8 2" xfId="20757"/>
    <cellStyle name="Percent 8 3" xfId="20758"/>
    <cellStyle name="Percent 8 4" xfId="20759"/>
    <cellStyle name="Percent 8 5" xfId="20760"/>
    <cellStyle name="Percent 8 6" xfId="20761"/>
    <cellStyle name="Percent 8 7" xfId="20762"/>
    <cellStyle name="Percent 8 8" xfId="20763"/>
    <cellStyle name="Percent 8 9" xfId="20764"/>
    <cellStyle name="Percent 9" xfId="20765"/>
    <cellStyle name="Percent 9 10" xfId="20766"/>
    <cellStyle name="Percent 9 11" xfId="20767"/>
    <cellStyle name="Percent 9 2" xfId="20768"/>
    <cellStyle name="Percent 9 3" xfId="20769"/>
    <cellStyle name="Percent 9 4" xfId="20770"/>
    <cellStyle name="Percent 9 5" xfId="20771"/>
    <cellStyle name="Percent 9 6" xfId="20772"/>
    <cellStyle name="Percent 9 7" xfId="20773"/>
    <cellStyle name="Percent 9 8" xfId="20774"/>
    <cellStyle name="Percent 9 9" xfId="20775"/>
    <cellStyle name="PrePop Currency (0)" xfId="20776"/>
    <cellStyle name="PrePop Currency (2)" xfId="20777"/>
    <cellStyle name="PrePop Units (0)" xfId="20778"/>
    <cellStyle name="PrePop Units (1)" xfId="20779"/>
    <cellStyle name="PrePop Units (2)" xfId="20780"/>
    <cellStyle name="Price" xfId="20781"/>
    <cellStyle name="Price 2" xfId="20782"/>
    <cellStyle name="Price 3" xfId="20783"/>
    <cellStyle name="RunRep_Header" xfId="20784"/>
    <cellStyle name="Sheet Title" xfId="20785"/>
    <cellStyle name="showExposure" xfId="20786"/>
    <cellStyle name="showExposure 2" xfId="21047"/>
    <cellStyle name="showParameterE" xfId="20787"/>
    <cellStyle name="showParameterE 2" xfId="21046"/>
    <cellStyle name="Standard_AX-4-4-Profit-Loss-310899" xfId="20788"/>
    <cellStyle name="Style 1" xfId="20789"/>
    <cellStyle name="Style 1 2" xfId="20790"/>
    <cellStyle name="Style 1 2 2" xfId="20791"/>
    <cellStyle name="Style 1 3" xfId="20792"/>
    <cellStyle name="Style 1 4" xfId="20793"/>
    <cellStyle name="Style 2" xfId="20794"/>
    <cellStyle name="Style 3" xfId="20795"/>
    <cellStyle name="Style 4" xfId="20796"/>
    <cellStyle name="Style 5" xfId="20797"/>
    <cellStyle name="Style 6" xfId="20798"/>
    <cellStyle name="Style 7" xfId="20799"/>
    <cellStyle name="Style 8" xfId="20800"/>
    <cellStyle name="Style 9" xfId="21411"/>
    <cellStyle name="Text Indent A" xfId="20801"/>
    <cellStyle name="Text Indent B" xfId="20802"/>
    <cellStyle name="Text Indent C" xfId="20803"/>
    <cellStyle name="Tickmark" xfId="20804"/>
    <cellStyle name="Title 2" xfId="20805"/>
    <cellStyle name="Title 2 2" xfId="20806"/>
    <cellStyle name="Title 2 2 2" xfId="20807"/>
    <cellStyle name="Title 2 3" xfId="20808"/>
    <cellStyle name="Title 2 4" xfId="20809"/>
    <cellStyle name="Title 3" xfId="20810"/>
    <cellStyle name="Title 3 2" xfId="20811"/>
    <cellStyle name="Title 3 3" xfId="20812"/>
    <cellStyle name="Title 4" xfId="20813"/>
    <cellStyle name="Title 4 2" xfId="20814"/>
    <cellStyle name="Title 4 3" xfId="20815"/>
    <cellStyle name="Title 5" xfId="20816"/>
    <cellStyle name="Title 5 2" xfId="20817"/>
    <cellStyle name="Title 5 3" xfId="20818"/>
    <cellStyle name="Title 6" xfId="20819"/>
    <cellStyle name="Title 6 2" xfId="20820"/>
    <cellStyle name="Title 6 3" xfId="20821"/>
    <cellStyle name="Title 7" xfId="20822"/>
    <cellStyle name="Total 2" xfId="20823"/>
    <cellStyle name="Total 2 10" xfId="20824"/>
    <cellStyle name="Total 2 10 2" xfId="20825"/>
    <cellStyle name="Total 2 10 2 2" xfId="21044"/>
    <cellStyle name="Total 2 10 3" xfId="20826"/>
    <cellStyle name="Total 2 10 3 2" xfId="21043"/>
    <cellStyle name="Total 2 10 4" xfId="20827"/>
    <cellStyle name="Total 2 10 4 2" xfId="21042"/>
    <cellStyle name="Total 2 10 5" xfId="20828"/>
    <cellStyle name="Total 2 10 5 2" xfId="21041"/>
    <cellStyle name="Total 2 11" xfId="20829"/>
    <cellStyle name="Total 2 11 2" xfId="20830"/>
    <cellStyle name="Total 2 11 2 2" xfId="21039"/>
    <cellStyle name="Total 2 11 3" xfId="20831"/>
    <cellStyle name="Total 2 11 3 2" xfId="21038"/>
    <cellStyle name="Total 2 11 4" xfId="20832"/>
    <cellStyle name="Total 2 11 4 2" xfId="21037"/>
    <cellStyle name="Total 2 11 5" xfId="20833"/>
    <cellStyle name="Total 2 11 5 2" xfId="21036"/>
    <cellStyle name="Total 2 11 6" xfId="21040"/>
    <cellStyle name="Total 2 12" xfId="20834"/>
    <cellStyle name="Total 2 12 2" xfId="20835"/>
    <cellStyle name="Total 2 12 2 2" xfId="21034"/>
    <cellStyle name="Total 2 12 3" xfId="20836"/>
    <cellStyle name="Total 2 12 3 2" xfId="21033"/>
    <cellStyle name="Total 2 12 4" xfId="20837"/>
    <cellStyle name="Total 2 12 4 2" xfId="21032"/>
    <cellStyle name="Total 2 12 5" xfId="20838"/>
    <cellStyle name="Total 2 12 5 2" xfId="21031"/>
    <cellStyle name="Total 2 12 6" xfId="21035"/>
    <cellStyle name="Total 2 13" xfId="20839"/>
    <cellStyle name="Total 2 13 2" xfId="20840"/>
    <cellStyle name="Total 2 13 2 2" xfId="21029"/>
    <cellStyle name="Total 2 13 3" xfId="20841"/>
    <cellStyle name="Total 2 13 3 2" xfId="21028"/>
    <cellStyle name="Total 2 13 4" xfId="20842"/>
    <cellStyle name="Total 2 13 4 2" xfId="21027"/>
    <cellStyle name="Total 2 13 5" xfId="21030"/>
    <cellStyle name="Total 2 14" xfId="20843"/>
    <cellStyle name="Total 2 14 2" xfId="21026"/>
    <cellStyle name="Total 2 15" xfId="20844"/>
    <cellStyle name="Total 2 15 2" xfId="21025"/>
    <cellStyle name="Total 2 16" xfId="20845"/>
    <cellStyle name="Total 2 16 2" xfId="21024"/>
    <cellStyle name="Total 2 17" xfId="21045"/>
    <cellStyle name="Total 2 2" xfId="20846"/>
    <cellStyle name="Total 2 2 10" xfId="21023"/>
    <cellStyle name="Total 2 2 2" xfId="20847"/>
    <cellStyle name="Total 2 2 2 2" xfId="20848"/>
    <cellStyle name="Total 2 2 2 2 2" xfId="21021"/>
    <cellStyle name="Total 2 2 2 3" xfId="20849"/>
    <cellStyle name="Total 2 2 2 3 2" xfId="21020"/>
    <cellStyle name="Total 2 2 2 4" xfId="20850"/>
    <cellStyle name="Total 2 2 2 4 2" xfId="21019"/>
    <cellStyle name="Total 2 2 2 5" xfId="21022"/>
    <cellStyle name="Total 2 2 3" xfId="20851"/>
    <cellStyle name="Total 2 2 3 2" xfId="20852"/>
    <cellStyle name="Total 2 2 3 2 2" xfId="21017"/>
    <cellStyle name="Total 2 2 3 3" xfId="20853"/>
    <cellStyle name="Total 2 2 3 3 2" xfId="21016"/>
    <cellStyle name="Total 2 2 3 4" xfId="20854"/>
    <cellStyle name="Total 2 2 3 4 2" xfId="21015"/>
    <cellStyle name="Total 2 2 3 5" xfId="21018"/>
    <cellStyle name="Total 2 2 4" xfId="20855"/>
    <cellStyle name="Total 2 2 4 2" xfId="20856"/>
    <cellStyle name="Total 2 2 4 2 2" xfId="21013"/>
    <cellStyle name="Total 2 2 4 3" xfId="20857"/>
    <cellStyle name="Total 2 2 4 3 2" xfId="21012"/>
    <cellStyle name="Total 2 2 4 4" xfId="20858"/>
    <cellStyle name="Total 2 2 4 4 2" xfId="21011"/>
    <cellStyle name="Total 2 2 4 5" xfId="21014"/>
    <cellStyle name="Total 2 2 5" xfId="20859"/>
    <cellStyle name="Total 2 2 5 2" xfId="20860"/>
    <cellStyle name="Total 2 2 5 2 2" xfId="21009"/>
    <cellStyle name="Total 2 2 5 3" xfId="20861"/>
    <cellStyle name="Total 2 2 5 3 2" xfId="21008"/>
    <cellStyle name="Total 2 2 5 4" xfId="20862"/>
    <cellStyle name="Total 2 2 5 4 2" xfId="21007"/>
    <cellStyle name="Total 2 2 5 5" xfId="21010"/>
    <cellStyle name="Total 2 2 6" xfId="20863"/>
    <cellStyle name="Total 2 2 6 2" xfId="21006"/>
    <cellStyle name="Total 2 2 7" xfId="20864"/>
    <cellStyle name="Total 2 2 7 2" xfId="21005"/>
    <cellStyle name="Total 2 2 8" xfId="20865"/>
    <cellStyle name="Total 2 2 8 2" xfId="21004"/>
    <cellStyle name="Total 2 2 9" xfId="20866"/>
    <cellStyle name="Total 2 2 9 2" xfId="21003"/>
    <cellStyle name="Total 2 3" xfId="20867"/>
    <cellStyle name="Total 2 3 2" xfId="20868"/>
    <cellStyle name="Total 2 3 2 2" xfId="21002"/>
    <cellStyle name="Total 2 3 3" xfId="20869"/>
    <cellStyle name="Total 2 3 3 2" xfId="21001"/>
    <cellStyle name="Total 2 3 4" xfId="20870"/>
    <cellStyle name="Total 2 3 4 2" xfId="21000"/>
    <cellStyle name="Total 2 3 5" xfId="20871"/>
    <cellStyle name="Total 2 3 5 2" xfId="20999"/>
    <cellStyle name="Total 2 4" xfId="20872"/>
    <cellStyle name="Total 2 4 2" xfId="20873"/>
    <cellStyle name="Total 2 4 2 2" xfId="20998"/>
    <cellStyle name="Total 2 4 3" xfId="20874"/>
    <cellStyle name="Total 2 4 3 2" xfId="20997"/>
    <cellStyle name="Total 2 4 4" xfId="20875"/>
    <cellStyle name="Total 2 4 4 2" xfId="20996"/>
    <cellStyle name="Total 2 4 5" xfId="20876"/>
    <cellStyle name="Total 2 4 5 2" xfId="20995"/>
    <cellStyle name="Total 2 5" xfId="20877"/>
    <cellStyle name="Total 2 5 2" xfId="20878"/>
    <cellStyle name="Total 2 5 2 2" xfId="20994"/>
    <cellStyle name="Total 2 5 3" xfId="20879"/>
    <cellStyle name="Total 2 5 3 2" xfId="20993"/>
    <cellStyle name="Total 2 5 4" xfId="20880"/>
    <cellStyle name="Total 2 5 4 2" xfId="20992"/>
    <cellStyle name="Total 2 5 5" xfId="20881"/>
    <cellStyle name="Total 2 5 5 2" xfId="20991"/>
    <cellStyle name="Total 2 6" xfId="20882"/>
    <cellStyle name="Total 2 6 2" xfId="20883"/>
    <cellStyle name="Total 2 6 2 2" xfId="20990"/>
    <cellStyle name="Total 2 6 3" xfId="20884"/>
    <cellStyle name="Total 2 6 3 2" xfId="20989"/>
    <cellStyle name="Total 2 6 4" xfId="20885"/>
    <cellStyle name="Total 2 6 4 2" xfId="20988"/>
    <cellStyle name="Total 2 6 5" xfId="20886"/>
    <cellStyle name="Total 2 6 5 2" xfId="20987"/>
    <cellStyle name="Total 2 7" xfId="20887"/>
    <cellStyle name="Total 2 7 2" xfId="20888"/>
    <cellStyle name="Total 2 7 2 2" xfId="20986"/>
    <cellStyle name="Total 2 7 3" xfId="20889"/>
    <cellStyle name="Total 2 7 3 2" xfId="20985"/>
    <cellStyle name="Total 2 7 4" xfId="20890"/>
    <cellStyle name="Total 2 7 4 2" xfId="20984"/>
    <cellStyle name="Total 2 7 5" xfId="20891"/>
    <cellStyle name="Total 2 7 5 2" xfId="20983"/>
    <cellStyle name="Total 2 8" xfId="20892"/>
    <cellStyle name="Total 2 8 2" xfId="20893"/>
    <cellStyle name="Total 2 8 2 2" xfId="20982"/>
    <cellStyle name="Total 2 8 3" xfId="20894"/>
    <cellStyle name="Total 2 8 3 2" xfId="20981"/>
    <cellStyle name="Total 2 8 4" xfId="20895"/>
    <cellStyle name="Total 2 8 4 2" xfId="20980"/>
    <cellStyle name="Total 2 8 5" xfId="20896"/>
    <cellStyle name="Total 2 8 5 2" xfId="20979"/>
    <cellStyle name="Total 2 9" xfId="20897"/>
    <cellStyle name="Total 2 9 2" xfId="20898"/>
    <cellStyle name="Total 2 9 2 2" xfId="20978"/>
    <cellStyle name="Total 2 9 3" xfId="20899"/>
    <cellStyle name="Total 2 9 3 2" xfId="20977"/>
    <cellStyle name="Total 2 9 4" xfId="20900"/>
    <cellStyle name="Total 2 9 4 2" xfId="20976"/>
    <cellStyle name="Total 2 9 5" xfId="20901"/>
    <cellStyle name="Total 2 9 5 2" xfId="20975"/>
    <cellStyle name="Total 3" xfId="20902"/>
    <cellStyle name="Total 3 2" xfId="20903"/>
    <cellStyle name="Total 3 2 2" xfId="20973"/>
    <cellStyle name="Total 3 3" xfId="20904"/>
    <cellStyle name="Total 3 3 2" xfId="20972"/>
    <cellStyle name="Total 3 4" xfId="20974"/>
    <cellStyle name="Total 4" xfId="20905"/>
    <cellStyle name="Total 4 2" xfId="20906"/>
    <cellStyle name="Total 4 2 2" xfId="20970"/>
    <cellStyle name="Total 4 3" xfId="20907"/>
    <cellStyle name="Total 4 3 2" xfId="20969"/>
    <cellStyle name="Total 4 4" xfId="20971"/>
    <cellStyle name="Total 5" xfId="20908"/>
    <cellStyle name="Total 5 2" xfId="20909"/>
    <cellStyle name="Total 5 2 2" xfId="20967"/>
    <cellStyle name="Total 5 3" xfId="20910"/>
    <cellStyle name="Total 5 3 2" xfId="20966"/>
    <cellStyle name="Total 5 4" xfId="20968"/>
    <cellStyle name="Total 6" xfId="20911"/>
    <cellStyle name="Total 6 2" xfId="20912"/>
    <cellStyle name="Total 6 2 2" xfId="20964"/>
    <cellStyle name="Total 6 3" xfId="20913"/>
    <cellStyle name="Total 6 3 2" xfId="20963"/>
    <cellStyle name="Total 6 4" xfId="20965"/>
    <cellStyle name="Total 7" xfId="20914"/>
    <cellStyle name="Total 7 2" xfId="20962"/>
    <cellStyle name="Total2 - Style2" xfId="20915"/>
    <cellStyle name="Unit" xfId="20916"/>
    <cellStyle name="Unit 2" xfId="20917"/>
    <cellStyle name="Unit 3" xfId="20918"/>
    <cellStyle name="Unit 4" xfId="20919"/>
    <cellStyle name="Vertical" xfId="20920"/>
    <cellStyle name="Vertical 2" xfId="20921"/>
    <cellStyle name="Vertical 3" xfId="20922"/>
    <cellStyle name="Währung [0]" xfId="20923"/>
    <cellStyle name="Währung_AX-3-4-Balance-Sheet-310899" xfId="20924"/>
    <cellStyle name="Warning Text 2" xfId="20925"/>
    <cellStyle name="Warning Text 2 10" xfId="20926"/>
    <cellStyle name="Warning Text 2 11" xfId="20927"/>
    <cellStyle name="Warning Text 2 12" xfId="20928"/>
    <cellStyle name="Warning Text 2 2" xfId="20929"/>
    <cellStyle name="Warning Text 2 2 2" xfId="20930"/>
    <cellStyle name="Warning Text 2 3" xfId="20931"/>
    <cellStyle name="Warning Text 2 4" xfId="20932"/>
    <cellStyle name="Warning Text 2 5" xfId="20933"/>
    <cellStyle name="Warning Text 2 6" xfId="20934"/>
    <cellStyle name="Warning Text 2 7" xfId="20935"/>
    <cellStyle name="Warning Text 2 8" xfId="20936"/>
    <cellStyle name="Warning Text 2 9" xfId="20937"/>
    <cellStyle name="Warning Text 3" xfId="20938"/>
    <cellStyle name="Warning Text 3 2" xfId="20939"/>
    <cellStyle name="Warning Text 3 3" xfId="20940"/>
    <cellStyle name="Warning Text 4" xfId="20941"/>
    <cellStyle name="Warning Text 4 2" xfId="20942"/>
    <cellStyle name="Warning Text 4 3" xfId="20943"/>
    <cellStyle name="Warning Text 5" xfId="20944"/>
    <cellStyle name="Warning Text 5 2" xfId="20945"/>
    <cellStyle name="Warning Text 5 3" xfId="20946"/>
    <cellStyle name="Warning Text 6" xfId="20947"/>
    <cellStyle name="Warning Text 6 2" xfId="20948"/>
    <cellStyle name="Warning Text 6 3" xfId="20949"/>
    <cellStyle name="Warning Text 7" xfId="20950"/>
    <cellStyle name="Years" xfId="20951"/>
    <cellStyle name="Денежный [0]_Capex" xfId="20952"/>
    <cellStyle name="Денежный_Capex" xfId="20953"/>
    <cellStyle name="Обычный_7.1" xfId="20954"/>
    <cellStyle name="ТЕКСТ" xfId="20955"/>
    <cellStyle name="Тысячи [0]_Chart1 (Sales &amp; Costs)" xfId="20956"/>
    <cellStyle name="Тысячи_Chart1 (Sales &amp; Costs)" xfId="20957"/>
    <cellStyle name="Финансовый [0]_Capex" xfId="20958"/>
    <cellStyle name="Финансовый_Capex" xfId="20959"/>
  </cellStyles>
  <dxfs count="4">
    <dxf>
      <font>
        <b/>
        <i val="0"/>
        <color rgb="FFFFC000"/>
      </font>
      <fill>
        <patternFill>
          <bgColor rgb="FFFF0000"/>
        </patternFill>
      </fill>
    </dxf>
    <dxf>
      <font>
        <b/>
        <i val="0"/>
        <color rgb="FFFFC000"/>
      </font>
      <fill>
        <patternFill>
          <bgColor rgb="FFFF0000"/>
        </patternFill>
      </fill>
    </dxf>
    <dxf>
      <font>
        <b/>
        <i val="0"/>
        <color rgb="FFFFC000"/>
      </font>
      <fill>
        <patternFill>
          <bgColor rgb="FFFF0000"/>
        </patternFill>
      </fill>
    </dxf>
    <dxf>
      <font>
        <b/>
        <i val="0"/>
      </font>
      <fill>
        <patternFill>
          <bgColor rgb="FFFF0000"/>
        </patternFill>
      </fill>
    </dxf>
  </dxfs>
  <tableStyles count="0" defaultTableStyle="TableStyleMedium2" defaultPivotStyle="PivotStyleMedium9"/>
  <colors>
    <mruColors>
      <color rgb="FF9696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externalLink" Target="externalLinks/externalLink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0</xdr:colOff>
      <xdr:row>5</xdr:row>
      <xdr:rowOff>0</xdr:rowOff>
    </xdr:from>
    <xdr:to>
      <xdr:col>1</xdr:col>
      <xdr:colOff>6324600</xdr:colOff>
      <xdr:row>6</xdr:row>
      <xdr:rowOff>561975</xdr:rowOff>
    </xdr:to>
    <xdr:cxnSp macro="">
      <xdr:nvCxnSpPr>
        <xdr:cNvPr id="3" name="Straight Connector 2"/>
        <xdr:cNvCxnSpPr/>
      </xdr:nvCxnSpPr>
      <xdr:spPr>
        <a:xfrm>
          <a:off x="704850" y="819150"/>
          <a:ext cx="6324600" cy="11525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euters\Reports\Filganacxadebi.xls"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ListSheet"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SA/FSA-SGSP/CGP/temp/3.%20&#4330;&#4309;&#4314;&#4312;&#4314;&#4308;&#4305;&#4308;&#4305;&#4312;%20&#4320;&#4308;&#4306;&#4323;&#4314;&#4304;&#4330;&#4312;&#4308;&#4305;&#4328;&#4312;/5.%20Pillar%203/Bank%20questions/1%20Consolidated%20Q&amp;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ppl (2)"/>
      <sheetName val="Position"/>
      <sheetName val="906"/>
      <sheetName val="906 (2)"/>
      <sheetName val="Kurs"/>
      <sheetName val="nusxa"/>
      <sheetName val="IFC Forward"/>
      <sheetName val="IFC SWAP"/>
      <sheetName val="BNB SWAP"/>
      <sheetName val="BNB SWAP 2"/>
      <sheetName val="BOB SWAP"/>
      <sheetName val="UBS SWAP"/>
      <sheetName val="UBS SWAP 2"/>
      <sheetName val="UBS SWAP 3"/>
      <sheetName val="CCO_Appl"/>
      <sheetName val="CCO_DOC"/>
      <sheetName val="FXCM"/>
      <sheetName val="DBFX"/>
      <sheetName val="open_posicion"/>
      <sheetName val="close_posicion"/>
      <sheetName val="NBG_RATES"/>
    </sheetNames>
    <sheetDataSet>
      <sheetData sheetId="0">
        <row r="2">
          <cell r="B2">
            <v>40602</v>
          </cell>
          <cell r="C2">
            <v>40602</v>
          </cell>
          <cell r="E2">
            <v>39546183.700000003</v>
          </cell>
          <cell r="F2" t="str">
            <v>USD</v>
          </cell>
          <cell r="G2">
            <v>30000000</v>
          </cell>
          <cell r="H2" t="str">
            <v>EUR</v>
          </cell>
        </row>
        <row r="3">
          <cell r="B3">
            <v>40602</v>
          </cell>
          <cell r="C3">
            <v>40602</v>
          </cell>
          <cell r="E3">
            <v>7859585.2000000011</v>
          </cell>
          <cell r="F3" t="str">
            <v>USD</v>
          </cell>
          <cell r="G3">
            <v>5000000</v>
          </cell>
          <cell r="H3" t="str">
            <v>GBP</v>
          </cell>
        </row>
        <row r="4">
          <cell r="B4">
            <v>40602</v>
          </cell>
          <cell r="C4">
            <v>40602</v>
          </cell>
          <cell r="E4">
            <v>4969010</v>
          </cell>
          <cell r="F4" t="str">
            <v>JPY</v>
          </cell>
          <cell r="G4">
            <v>60000</v>
          </cell>
          <cell r="H4" t="str">
            <v>USD</v>
          </cell>
        </row>
        <row r="5">
          <cell r="B5">
            <v>40602</v>
          </cell>
          <cell r="C5">
            <v>40602</v>
          </cell>
          <cell r="F5" t="str">
            <v>CHF</v>
          </cell>
          <cell r="H5" t="str">
            <v>USD</v>
          </cell>
        </row>
        <row r="6">
          <cell r="B6">
            <v>40602</v>
          </cell>
          <cell r="C6">
            <v>40602</v>
          </cell>
          <cell r="F6" t="str">
            <v>USD</v>
          </cell>
          <cell r="G6">
            <v>79490001.840000004</v>
          </cell>
          <cell r="H6" t="str">
            <v>USD</v>
          </cell>
        </row>
        <row r="7">
          <cell r="B7">
            <v>40602</v>
          </cell>
          <cell r="C7">
            <v>40602</v>
          </cell>
          <cell r="E7">
            <v>5640478.8600000003</v>
          </cell>
          <cell r="F7" t="str">
            <v>GBP</v>
          </cell>
          <cell r="H7" t="str">
            <v>GBP</v>
          </cell>
        </row>
        <row r="8">
          <cell r="B8">
            <v>40602</v>
          </cell>
          <cell r="C8">
            <v>40602</v>
          </cell>
          <cell r="E8">
            <v>53786258.409999996</v>
          </cell>
          <cell r="F8" t="str">
            <v>EUR</v>
          </cell>
          <cell r="H8" t="str">
            <v>EUR</v>
          </cell>
        </row>
        <row r="9">
          <cell r="B9">
            <v>40602</v>
          </cell>
          <cell r="C9">
            <v>40602</v>
          </cell>
          <cell r="E9">
            <v>12678064.9</v>
          </cell>
          <cell r="F9" t="str">
            <v>RUR</v>
          </cell>
          <cell r="H9" t="str">
            <v>RUR</v>
          </cell>
        </row>
        <row r="10">
          <cell r="B10">
            <v>40602</v>
          </cell>
          <cell r="C10">
            <v>40602</v>
          </cell>
          <cell r="F10" t="str">
            <v>CHF</v>
          </cell>
          <cell r="G10">
            <v>94648.97</v>
          </cell>
          <cell r="H10" t="str">
            <v>CHF</v>
          </cell>
        </row>
        <row r="11">
          <cell r="B11">
            <v>40602</v>
          </cell>
          <cell r="C11">
            <v>40602</v>
          </cell>
          <cell r="F11" t="str">
            <v>JPY</v>
          </cell>
          <cell r="G11">
            <v>4873512.43</v>
          </cell>
          <cell r="H11" t="str">
            <v>JPY</v>
          </cell>
        </row>
        <row r="12">
          <cell r="B12">
            <v>40602</v>
          </cell>
          <cell r="C12">
            <v>40602</v>
          </cell>
          <cell r="F12" t="str">
            <v>NOK</v>
          </cell>
          <cell r="G12">
            <v>12818.59</v>
          </cell>
          <cell r="H12" t="str">
            <v>NOK</v>
          </cell>
        </row>
        <row r="13">
          <cell r="B13">
            <v>40602</v>
          </cell>
          <cell r="C13">
            <v>40602</v>
          </cell>
          <cell r="F13" t="str">
            <v>DKK</v>
          </cell>
          <cell r="G13">
            <v>3853.48</v>
          </cell>
          <cell r="H13" t="str">
            <v>DKK</v>
          </cell>
        </row>
        <row r="14">
          <cell r="B14">
            <v>40602</v>
          </cell>
          <cell r="C14">
            <v>40602</v>
          </cell>
          <cell r="F14" t="str">
            <v>CAD</v>
          </cell>
          <cell r="G14">
            <v>13880.710000000001</v>
          </cell>
          <cell r="H14" t="str">
            <v>CAD</v>
          </cell>
        </row>
        <row r="15">
          <cell r="B15">
            <v>40602</v>
          </cell>
          <cell r="C15">
            <v>40602</v>
          </cell>
          <cell r="E15">
            <v>18807.580000000002</v>
          </cell>
          <cell r="F15" t="str">
            <v>AUD</v>
          </cell>
          <cell r="H15" t="str">
            <v>AUD</v>
          </cell>
        </row>
        <row r="16">
          <cell r="B16">
            <v>40602</v>
          </cell>
          <cell r="C16">
            <v>40602</v>
          </cell>
          <cell r="F16" t="str">
            <v>SEK</v>
          </cell>
          <cell r="G16">
            <v>17038.37</v>
          </cell>
          <cell r="H16" t="str">
            <v>SEK</v>
          </cell>
        </row>
        <row r="17">
          <cell r="B17">
            <v>40602</v>
          </cell>
          <cell r="C17">
            <v>40602</v>
          </cell>
          <cell r="F17" t="str">
            <v>TRY</v>
          </cell>
          <cell r="G17">
            <v>57159.24</v>
          </cell>
          <cell r="H17" t="str">
            <v>TRY</v>
          </cell>
        </row>
        <row r="18">
          <cell r="B18">
            <v>40602</v>
          </cell>
          <cell r="C18">
            <v>40602</v>
          </cell>
          <cell r="F18" t="str">
            <v>KZT</v>
          </cell>
          <cell r="G18">
            <v>1278318</v>
          </cell>
          <cell r="H18" t="str">
            <v>KZT</v>
          </cell>
        </row>
        <row r="19">
          <cell r="B19">
            <v>40602</v>
          </cell>
          <cell r="C19">
            <v>40602</v>
          </cell>
          <cell r="F19" t="str">
            <v>AZN</v>
          </cell>
          <cell r="G19">
            <v>35081</v>
          </cell>
          <cell r="H19" t="str">
            <v>AZN</v>
          </cell>
        </row>
        <row r="20">
          <cell r="B20">
            <v>40602</v>
          </cell>
          <cell r="C20">
            <v>40602</v>
          </cell>
          <cell r="F20" t="str">
            <v>AMD</v>
          </cell>
          <cell r="G20">
            <v>4250932</v>
          </cell>
          <cell r="H20" t="str">
            <v>AMD</v>
          </cell>
        </row>
        <row r="21">
          <cell r="B21">
            <v>40602</v>
          </cell>
          <cell r="C21">
            <v>40602</v>
          </cell>
          <cell r="F21" t="str">
            <v>UAH</v>
          </cell>
          <cell r="G21">
            <v>1387001.7499999998</v>
          </cell>
          <cell r="H21" t="str">
            <v>UAH</v>
          </cell>
        </row>
        <row r="22">
          <cell r="B22">
            <v>40602</v>
          </cell>
          <cell r="C22">
            <v>40602</v>
          </cell>
          <cell r="F22" t="str">
            <v>AED</v>
          </cell>
          <cell r="G22">
            <v>60704.5</v>
          </cell>
          <cell r="H22" t="str">
            <v>AED</v>
          </cell>
        </row>
        <row r="23">
          <cell r="B23">
            <v>40602</v>
          </cell>
          <cell r="C23">
            <v>40602</v>
          </cell>
          <cell r="F23" t="str">
            <v>ILS</v>
          </cell>
          <cell r="G23">
            <v>10727.75</v>
          </cell>
          <cell r="H23" t="str">
            <v>ILS</v>
          </cell>
        </row>
        <row r="24">
          <cell r="B24">
            <v>40602</v>
          </cell>
          <cell r="C24">
            <v>40602</v>
          </cell>
          <cell r="F24" t="str">
            <v>CZK</v>
          </cell>
          <cell r="G24">
            <v>235614.18</v>
          </cell>
          <cell r="H24" t="str">
            <v>CZK</v>
          </cell>
        </row>
        <row r="25">
          <cell r="B25">
            <v>40602</v>
          </cell>
          <cell r="C25">
            <v>40602</v>
          </cell>
          <cell r="F25" t="str">
            <v>PLN</v>
          </cell>
          <cell r="G25">
            <v>33293.15</v>
          </cell>
          <cell r="H25" t="str">
            <v>PLN</v>
          </cell>
        </row>
        <row r="26">
          <cell r="B26">
            <v>40602</v>
          </cell>
          <cell r="C26">
            <v>40602</v>
          </cell>
          <cell r="F26" t="str">
            <v>BGN</v>
          </cell>
          <cell r="G26">
            <v>3743.0000000000005</v>
          </cell>
          <cell r="H26" t="str">
            <v>BGN</v>
          </cell>
        </row>
        <row r="27">
          <cell r="B27">
            <v>40602</v>
          </cell>
          <cell r="C27">
            <v>40602</v>
          </cell>
          <cell r="F27" t="str">
            <v>CNY</v>
          </cell>
          <cell r="G27">
            <v>126922</v>
          </cell>
          <cell r="H27" t="str">
            <v>CNY</v>
          </cell>
        </row>
        <row r="28">
          <cell r="B28">
            <v>40602</v>
          </cell>
          <cell r="C28">
            <v>40602</v>
          </cell>
          <cell r="F28" t="str">
            <v>LVL</v>
          </cell>
          <cell r="G28">
            <v>1810</v>
          </cell>
          <cell r="H28" t="str">
            <v>LVL</v>
          </cell>
        </row>
        <row r="29">
          <cell r="B29">
            <v>40602</v>
          </cell>
          <cell r="C29">
            <v>40602</v>
          </cell>
          <cell r="F29" t="str">
            <v>LTL</v>
          </cell>
          <cell r="G29">
            <v>13430</v>
          </cell>
          <cell r="H29" t="str">
            <v>LTL</v>
          </cell>
        </row>
        <row r="30">
          <cell r="B30">
            <v>40602</v>
          </cell>
          <cell r="C30">
            <v>40602</v>
          </cell>
          <cell r="F30" t="str">
            <v>RON</v>
          </cell>
          <cell r="G30">
            <v>63</v>
          </cell>
          <cell r="H30" t="str">
            <v>RON</v>
          </cell>
        </row>
        <row r="31">
          <cell r="B31">
            <v>40602</v>
          </cell>
          <cell r="C31">
            <v>40602</v>
          </cell>
          <cell r="F31" t="str">
            <v>MDL</v>
          </cell>
          <cell r="G31">
            <v>1016.0000000000001</v>
          </cell>
          <cell r="H31" t="str">
            <v>MDL</v>
          </cell>
        </row>
        <row r="32">
          <cell r="B32">
            <v>40602</v>
          </cell>
          <cell r="C32">
            <v>40602</v>
          </cell>
          <cell r="F32" t="str">
            <v>CYP</v>
          </cell>
          <cell r="G32">
            <v>192</v>
          </cell>
          <cell r="H32" t="str">
            <v>CYP</v>
          </cell>
        </row>
        <row r="33">
          <cell r="B33">
            <v>40602</v>
          </cell>
          <cell r="C33">
            <v>40602</v>
          </cell>
          <cell r="F33" t="str">
            <v>INR</v>
          </cell>
          <cell r="G33">
            <v>381617.56</v>
          </cell>
          <cell r="H33" t="str">
            <v>INR</v>
          </cell>
        </row>
        <row r="34">
          <cell r="B34">
            <v>40602</v>
          </cell>
          <cell r="C34">
            <v>40602</v>
          </cell>
          <cell r="F34" t="str">
            <v>KWD</v>
          </cell>
          <cell r="G34">
            <v>621.25</v>
          </cell>
          <cell r="H34" t="str">
            <v>KWD</v>
          </cell>
        </row>
        <row r="35">
          <cell r="B35">
            <v>40602</v>
          </cell>
          <cell r="C35">
            <v>40602</v>
          </cell>
          <cell r="F35" t="str">
            <v>BYR</v>
          </cell>
          <cell r="G35">
            <v>44485098</v>
          </cell>
          <cell r="H35" t="str">
            <v>BYR</v>
          </cell>
        </row>
        <row r="36">
          <cell r="B36">
            <v>40602</v>
          </cell>
          <cell r="C36">
            <v>40602</v>
          </cell>
          <cell r="F36" t="str">
            <v>NZD</v>
          </cell>
          <cell r="G36">
            <v>65</v>
          </cell>
          <cell r="H36" t="str">
            <v>NZD</v>
          </cell>
        </row>
        <row r="37">
          <cell r="B37">
            <v>40602</v>
          </cell>
          <cell r="C37">
            <v>40602</v>
          </cell>
          <cell r="E37">
            <v>530989232</v>
          </cell>
          <cell r="F37" t="str">
            <v>HUF</v>
          </cell>
          <cell r="H37" t="str">
            <v>HUF</v>
          </cell>
        </row>
        <row r="38">
          <cell r="C38">
            <v>40602</v>
          </cell>
          <cell r="E38">
            <v>2276838.9900000002</v>
          </cell>
          <cell r="F38" t="str">
            <v>GEL</v>
          </cell>
        </row>
        <row r="39">
          <cell r="C39">
            <v>40602</v>
          </cell>
          <cell r="G39">
            <v>2014812.01</v>
          </cell>
          <cell r="H39" t="str">
            <v>GEL</v>
          </cell>
        </row>
        <row r="40">
          <cell r="C40">
            <v>40602</v>
          </cell>
          <cell r="E40">
            <v>33653582.25</v>
          </cell>
          <cell r="F40" t="str">
            <v>GEL</v>
          </cell>
        </row>
        <row r="41">
          <cell r="C41">
            <v>40602</v>
          </cell>
          <cell r="G41">
            <v>33177055.289999999</v>
          </cell>
          <cell r="H41" t="str">
            <v>GEL</v>
          </cell>
        </row>
        <row r="42">
          <cell r="B42">
            <v>40343</v>
          </cell>
          <cell r="C42">
            <v>40619</v>
          </cell>
          <cell r="E42">
            <v>12295000</v>
          </cell>
          <cell r="F42" t="str">
            <v>USD</v>
          </cell>
          <cell r="G42">
            <v>10000000</v>
          </cell>
          <cell r="H42" t="str">
            <v>EUR</v>
          </cell>
        </row>
        <row r="43">
          <cell r="B43">
            <v>40431</v>
          </cell>
          <cell r="C43">
            <v>42440</v>
          </cell>
          <cell r="E43">
            <v>15989950000</v>
          </cell>
          <cell r="F43" t="str">
            <v>BYR</v>
          </cell>
          <cell r="G43">
            <v>5000000</v>
          </cell>
          <cell r="H43" t="str">
            <v>USD</v>
          </cell>
        </row>
        <row r="44">
          <cell r="B44">
            <v>40445</v>
          </cell>
          <cell r="C44">
            <v>42454</v>
          </cell>
          <cell r="E44">
            <v>47813100000</v>
          </cell>
          <cell r="F44" t="str">
            <v>BYR</v>
          </cell>
          <cell r="G44">
            <v>15000000</v>
          </cell>
          <cell r="H44" t="str">
            <v>USD</v>
          </cell>
        </row>
        <row r="45">
          <cell r="B45">
            <v>40485</v>
          </cell>
          <cell r="C45">
            <v>40667</v>
          </cell>
          <cell r="E45">
            <v>5600628</v>
          </cell>
          <cell r="F45" t="str">
            <v>USD</v>
          </cell>
          <cell r="G45">
            <v>4000000</v>
          </cell>
          <cell r="H45" t="str">
            <v>EUR</v>
          </cell>
        </row>
        <row r="46">
          <cell r="B46">
            <v>40486</v>
          </cell>
          <cell r="C46">
            <v>40669</v>
          </cell>
          <cell r="E46">
            <v>5679988</v>
          </cell>
          <cell r="F46" t="str">
            <v>USD</v>
          </cell>
          <cell r="G46">
            <v>4000000</v>
          </cell>
          <cell r="H46" t="str">
            <v>EUR</v>
          </cell>
        </row>
        <row r="47">
          <cell r="B47">
            <v>40487</v>
          </cell>
          <cell r="C47">
            <v>40644</v>
          </cell>
          <cell r="E47">
            <v>5627464</v>
          </cell>
          <cell r="F47" t="str">
            <v>USD</v>
          </cell>
          <cell r="G47">
            <v>4000000</v>
          </cell>
          <cell r="H47" t="str">
            <v>EUR</v>
          </cell>
        </row>
        <row r="48">
          <cell r="B48">
            <v>40574</v>
          </cell>
          <cell r="C48">
            <v>40603</v>
          </cell>
          <cell r="E48">
            <v>2641415.4</v>
          </cell>
          <cell r="F48" t="str">
            <v>USD</v>
          </cell>
          <cell r="G48">
            <v>530000000</v>
          </cell>
          <cell r="H48" t="str">
            <v>HUF</v>
          </cell>
        </row>
        <row r="49">
          <cell r="B49">
            <v>40596</v>
          </cell>
          <cell r="C49">
            <v>40604</v>
          </cell>
          <cell r="E49">
            <v>2200000</v>
          </cell>
          <cell r="F49" t="str">
            <v>EUR</v>
          </cell>
          <cell r="G49">
            <v>3005200</v>
          </cell>
          <cell r="H49" t="str">
            <v>USD</v>
          </cell>
        </row>
        <row r="50">
          <cell r="B50">
            <v>40598</v>
          </cell>
          <cell r="C50">
            <v>40603</v>
          </cell>
          <cell r="E50">
            <v>4407136</v>
          </cell>
          <cell r="F50" t="str">
            <v>USD</v>
          </cell>
          <cell r="G50">
            <v>3200000</v>
          </cell>
          <cell r="H50" t="str">
            <v>EUR</v>
          </cell>
        </row>
        <row r="51">
          <cell r="B51">
            <v>40599</v>
          </cell>
          <cell r="C51">
            <v>40603</v>
          </cell>
          <cell r="E51">
            <v>311068.87</v>
          </cell>
          <cell r="F51" t="str">
            <v>USD</v>
          </cell>
          <cell r="G51">
            <v>9000000</v>
          </cell>
          <cell r="H51" t="str">
            <v>RUR</v>
          </cell>
        </row>
        <row r="52">
          <cell r="B52">
            <v>40599</v>
          </cell>
          <cell r="C52">
            <v>40603</v>
          </cell>
          <cell r="E52">
            <v>514775</v>
          </cell>
          <cell r="F52" t="str">
            <v>GEL</v>
          </cell>
          <cell r="G52">
            <v>295000</v>
          </cell>
          <cell r="H52" t="str">
            <v>USD</v>
          </cell>
        </row>
        <row r="53">
          <cell r="B53">
            <v>40599</v>
          </cell>
          <cell r="C53">
            <v>40604</v>
          </cell>
          <cell r="E53">
            <v>137500</v>
          </cell>
          <cell r="F53" t="str">
            <v>USD</v>
          </cell>
          <cell r="G53">
            <v>100000</v>
          </cell>
          <cell r="H53" t="str">
            <v>EUR</v>
          </cell>
        </row>
        <row r="54">
          <cell r="B54">
            <v>40602</v>
          </cell>
          <cell r="C54">
            <v>40603</v>
          </cell>
          <cell r="E54">
            <v>138348.47</v>
          </cell>
          <cell r="F54" t="str">
            <v>USD</v>
          </cell>
          <cell r="G54">
            <v>4000000</v>
          </cell>
          <cell r="H54" t="str">
            <v>RUR</v>
          </cell>
        </row>
        <row r="55">
          <cell r="B55">
            <v>40602</v>
          </cell>
          <cell r="C55">
            <v>40606</v>
          </cell>
          <cell r="E55">
            <v>74215.199999999997</v>
          </cell>
          <cell r="F55" t="str">
            <v>CHF</v>
          </cell>
          <cell r="G55">
            <v>80000</v>
          </cell>
          <cell r="H55" t="str">
            <v>USD</v>
          </cell>
        </row>
        <row r="56">
          <cell r="B56">
            <v>40602</v>
          </cell>
          <cell r="C56">
            <v>40606</v>
          </cell>
          <cell r="E56">
            <v>1039091.2</v>
          </cell>
          <cell r="F56" t="str">
            <v>USD</v>
          </cell>
          <cell r="G56">
            <v>640000</v>
          </cell>
          <cell r="H56" t="str">
            <v>GBP</v>
          </cell>
        </row>
        <row r="57">
          <cell r="B57">
            <v>40602</v>
          </cell>
          <cell r="C57">
            <v>40606</v>
          </cell>
          <cell r="E57">
            <v>899652</v>
          </cell>
          <cell r="F57" t="str">
            <v>USD</v>
          </cell>
          <cell r="G57">
            <v>650000</v>
          </cell>
          <cell r="H57" t="str">
            <v>EUR</v>
          </cell>
        </row>
        <row r="58">
          <cell r="B58">
            <v>40602</v>
          </cell>
          <cell r="C58">
            <v>40603</v>
          </cell>
          <cell r="E58">
            <v>200000</v>
          </cell>
          <cell r="F58" t="str">
            <v>USD</v>
          </cell>
          <cell r="G58">
            <v>348400</v>
          </cell>
          <cell r="H58" t="str">
            <v>GEL</v>
          </cell>
        </row>
        <row r="59">
          <cell r="B59">
            <v>40602</v>
          </cell>
          <cell r="C59">
            <v>40603</v>
          </cell>
          <cell r="E59">
            <v>200000</v>
          </cell>
          <cell r="F59" t="str">
            <v>USD</v>
          </cell>
          <cell r="G59">
            <v>348400</v>
          </cell>
          <cell r="H59" t="str">
            <v>GEL</v>
          </cell>
        </row>
        <row r="60">
          <cell r="B60">
            <v>40602</v>
          </cell>
          <cell r="C60">
            <v>40603</v>
          </cell>
          <cell r="E60">
            <v>173070.27</v>
          </cell>
          <cell r="F60" t="str">
            <v>USD</v>
          </cell>
          <cell r="G60">
            <v>5000000</v>
          </cell>
          <cell r="H60" t="str">
            <v>RUR</v>
          </cell>
        </row>
        <row r="61">
          <cell r="B61">
            <v>40602</v>
          </cell>
          <cell r="C61">
            <v>40603</v>
          </cell>
          <cell r="E61">
            <v>6000000</v>
          </cell>
          <cell r="F61" t="str">
            <v>RUR</v>
          </cell>
          <cell r="G61">
            <v>207756.23</v>
          </cell>
          <cell r="H61" t="str">
            <v>USD</v>
          </cell>
        </row>
        <row r="62">
          <cell r="B62">
            <v>40602</v>
          </cell>
          <cell r="C62">
            <v>40604</v>
          </cell>
          <cell r="E62">
            <v>30476.28</v>
          </cell>
          <cell r="F62" t="str">
            <v>USD</v>
          </cell>
          <cell r="G62">
            <v>30000</v>
          </cell>
          <cell r="H62" t="str">
            <v>AUD</v>
          </cell>
        </row>
        <row r="63">
          <cell r="B63">
            <v>40602</v>
          </cell>
          <cell r="C63">
            <v>40603</v>
          </cell>
          <cell r="E63">
            <v>138576.13</v>
          </cell>
          <cell r="F63" t="str">
            <v>USD</v>
          </cell>
          <cell r="G63">
            <v>4000000</v>
          </cell>
          <cell r="H63" t="str">
            <v>RUR</v>
          </cell>
        </row>
        <row r="64">
          <cell r="B64">
            <v>40602</v>
          </cell>
          <cell r="C64">
            <v>40603</v>
          </cell>
          <cell r="E64">
            <v>2000000</v>
          </cell>
          <cell r="F64" t="str">
            <v>RUR</v>
          </cell>
          <cell r="G64">
            <v>69324.09</v>
          </cell>
          <cell r="H64" t="str">
            <v>USD</v>
          </cell>
        </row>
        <row r="65">
          <cell r="B65">
            <v>40602</v>
          </cell>
          <cell r="C65">
            <v>40603</v>
          </cell>
          <cell r="E65">
            <v>10000</v>
          </cell>
          <cell r="F65" t="str">
            <v>USD</v>
          </cell>
          <cell r="G65">
            <v>17420</v>
          </cell>
          <cell r="H65" t="str">
            <v>GEL</v>
          </cell>
        </row>
        <row r="66">
          <cell r="B66">
            <v>40602</v>
          </cell>
          <cell r="C66">
            <v>40603</v>
          </cell>
          <cell r="E66">
            <v>400000</v>
          </cell>
          <cell r="F66" t="str">
            <v>USD</v>
          </cell>
          <cell r="G66">
            <v>696800</v>
          </cell>
          <cell r="H66" t="str">
            <v>GEL</v>
          </cell>
        </row>
        <row r="67">
          <cell r="B67">
            <v>40602</v>
          </cell>
          <cell r="C67">
            <v>40603</v>
          </cell>
          <cell r="E67">
            <v>340905.21</v>
          </cell>
          <cell r="F67" t="str">
            <v>GEL</v>
          </cell>
          <cell r="G67">
            <v>195810</v>
          </cell>
          <cell r="H67" t="str">
            <v>USD</v>
          </cell>
        </row>
        <row r="68">
          <cell r="B68">
            <v>40602</v>
          </cell>
          <cell r="C68">
            <v>40603</v>
          </cell>
          <cell r="E68">
            <v>15590.12</v>
          </cell>
          <cell r="F68" t="str">
            <v>GEL</v>
          </cell>
          <cell r="G68">
            <v>6477.53</v>
          </cell>
          <cell r="H68" t="str">
            <v>EUR</v>
          </cell>
        </row>
        <row r="69">
          <cell r="B69">
            <v>40602</v>
          </cell>
          <cell r="C69">
            <v>40603</v>
          </cell>
          <cell r="E69">
            <v>2074500</v>
          </cell>
          <cell r="F69" t="str">
            <v>USD</v>
          </cell>
          <cell r="G69">
            <v>1500000</v>
          </cell>
          <cell r="H69" t="str">
            <v>EUR</v>
          </cell>
        </row>
        <row r="70">
          <cell r="B70">
            <v>40602</v>
          </cell>
          <cell r="C70">
            <v>40723</v>
          </cell>
          <cell r="E70">
            <v>1500000</v>
          </cell>
          <cell r="F70" t="str">
            <v>EUR</v>
          </cell>
          <cell r="G70">
            <v>2087100</v>
          </cell>
          <cell r="H70" t="str">
            <v>USD</v>
          </cell>
        </row>
        <row r="71">
          <cell r="B71">
            <v>40603</v>
          </cell>
          <cell r="C71">
            <v>40603</v>
          </cell>
          <cell r="E71">
            <v>2500</v>
          </cell>
          <cell r="F71" t="str">
            <v>JPY</v>
          </cell>
          <cell r="G71">
            <v>53.19</v>
          </cell>
          <cell r="H71" t="str">
            <v>GEL</v>
          </cell>
        </row>
        <row r="72">
          <cell r="B72">
            <v>40603</v>
          </cell>
          <cell r="C72">
            <v>40603</v>
          </cell>
          <cell r="E72">
            <v>5.2</v>
          </cell>
          <cell r="F72" t="str">
            <v>GEL</v>
          </cell>
          <cell r="G72">
            <v>2.16</v>
          </cell>
          <cell r="H72" t="str">
            <v>EUR</v>
          </cell>
        </row>
        <row r="73">
          <cell r="B73">
            <v>40603</v>
          </cell>
          <cell r="C73">
            <v>40603</v>
          </cell>
          <cell r="E73">
            <v>7891</v>
          </cell>
          <cell r="F73" t="str">
            <v>EUR</v>
          </cell>
          <cell r="G73">
            <v>18992.060000000001</v>
          </cell>
          <cell r="H73" t="str">
            <v>GEL</v>
          </cell>
        </row>
        <row r="74">
          <cell r="B74">
            <v>40603</v>
          </cell>
          <cell r="C74">
            <v>40603</v>
          </cell>
          <cell r="E74">
            <v>6715.12</v>
          </cell>
          <cell r="F74" t="str">
            <v>GBP</v>
          </cell>
          <cell r="G74">
            <v>18956.11</v>
          </cell>
          <cell r="H74" t="str">
            <v>GEL</v>
          </cell>
        </row>
        <row r="75">
          <cell r="B75">
            <v>40603</v>
          </cell>
          <cell r="C75">
            <v>40603</v>
          </cell>
          <cell r="E75">
            <v>258000</v>
          </cell>
          <cell r="F75" t="str">
            <v>GEL</v>
          </cell>
          <cell r="G75">
            <v>150000</v>
          </cell>
          <cell r="H75" t="str">
            <v>USD</v>
          </cell>
        </row>
        <row r="76">
          <cell r="B76">
            <v>40603</v>
          </cell>
          <cell r="C76">
            <v>40603</v>
          </cell>
          <cell r="E76">
            <v>700</v>
          </cell>
          <cell r="F76" t="str">
            <v>USD</v>
          </cell>
          <cell r="G76">
            <v>1218.7</v>
          </cell>
          <cell r="H76" t="str">
            <v>GEL</v>
          </cell>
        </row>
        <row r="77">
          <cell r="B77">
            <v>40603</v>
          </cell>
          <cell r="C77">
            <v>40603</v>
          </cell>
          <cell r="E77">
            <v>14285.7</v>
          </cell>
          <cell r="F77" t="str">
            <v>EUR</v>
          </cell>
          <cell r="G77">
            <v>34382.82</v>
          </cell>
          <cell r="H77" t="str">
            <v>GEL</v>
          </cell>
        </row>
        <row r="78">
          <cell r="B78">
            <v>40603</v>
          </cell>
          <cell r="C78">
            <v>40604</v>
          </cell>
          <cell r="E78">
            <v>139178.84</v>
          </cell>
          <cell r="F78" t="str">
            <v>USD</v>
          </cell>
          <cell r="G78">
            <v>4000000</v>
          </cell>
          <cell r="H78" t="str">
            <v>RUR</v>
          </cell>
        </row>
        <row r="79">
          <cell r="B79">
            <v>40603</v>
          </cell>
          <cell r="C79">
            <v>40604</v>
          </cell>
          <cell r="E79">
            <v>4000000</v>
          </cell>
          <cell r="F79" t="str">
            <v>RUR</v>
          </cell>
          <cell r="G79">
            <v>139227.29</v>
          </cell>
          <cell r="H79" t="str">
            <v>USD</v>
          </cell>
        </row>
        <row r="80">
          <cell r="B80">
            <v>40603</v>
          </cell>
          <cell r="C80">
            <v>40603</v>
          </cell>
          <cell r="E80">
            <v>1000000</v>
          </cell>
          <cell r="F80" t="str">
            <v>RUR</v>
          </cell>
          <cell r="G80">
            <v>34822.980000000003</v>
          </cell>
          <cell r="H80" t="str">
            <v>USD</v>
          </cell>
        </row>
        <row r="81">
          <cell r="B81">
            <v>40603</v>
          </cell>
          <cell r="C81">
            <v>40603</v>
          </cell>
          <cell r="E81">
            <v>152000</v>
          </cell>
          <cell r="F81" t="str">
            <v>EUR</v>
          </cell>
          <cell r="G81">
            <v>210400.53</v>
          </cell>
          <cell r="H81" t="str">
            <v>USD</v>
          </cell>
        </row>
        <row r="82">
          <cell r="B82">
            <v>40603</v>
          </cell>
          <cell r="C82">
            <v>40603</v>
          </cell>
          <cell r="E82">
            <v>337760.43</v>
          </cell>
          <cell r="F82" t="str">
            <v>GEL</v>
          </cell>
          <cell r="G82">
            <v>194889.64</v>
          </cell>
          <cell r="H82" t="str">
            <v>USD</v>
          </cell>
        </row>
        <row r="83">
          <cell r="B83">
            <v>40603</v>
          </cell>
          <cell r="C83">
            <v>40603</v>
          </cell>
          <cell r="E83">
            <v>33505.800000000003</v>
          </cell>
          <cell r="F83" t="str">
            <v>GEL</v>
          </cell>
          <cell r="G83">
            <v>19039.52</v>
          </cell>
          <cell r="H83" t="str">
            <v>USD</v>
          </cell>
        </row>
        <row r="84">
          <cell r="B84">
            <v>40603</v>
          </cell>
          <cell r="C84">
            <v>40603</v>
          </cell>
          <cell r="E84">
            <v>3</v>
          </cell>
          <cell r="F84" t="str">
            <v>USD</v>
          </cell>
          <cell r="G84">
            <v>5.22</v>
          </cell>
          <cell r="H84" t="str">
            <v>GEL</v>
          </cell>
        </row>
        <row r="85">
          <cell r="B85">
            <v>40603</v>
          </cell>
          <cell r="C85">
            <v>40603</v>
          </cell>
          <cell r="E85">
            <v>0.06</v>
          </cell>
          <cell r="F85" t="str">
            <v>GEL</v>
          </cell>
          <cell r="G85">
            <v>0.59</v>
          </cell>
          <cell r="H85" t="str">
            <v>CZK</v>
          </cell>
        </row>
        <row r="86">
          <cell r="B86">
            <v>40603</v>
          </cell>
          <cell r="C86">
            <v>40603</v>
          </cell>
          <cell r="E86">
            <v>84295.290000000008</v>
          </cell>
          <cell r="F86" t="str">
            <v>GEL</v>
          </cell>
          <cell r="G86">
            <v>48213.07</v>
          </cell>
          <cell r="H86" t="str">
            <v>USD</v>
          </cell>
        </row>
        <row r="87">
          <cell r="B87">
            <v>40603</v>
          </cell>
          <cell r="C87">
            <v>40603</v>
          </cell>
          <cell r="E87">
            <v>8650000</v>
          </cell>
          <cell r="F87" t="str">
            <v>GEL</v>
          </cell>
          <cell r="G87">
            <v>5000000</v>
          </cell>
          <cell r="H87" t="str">
            <v>USD</v>
          </cell>
        </row>
        <row r="88">
          <cell r="B88">
            <v>40603</v>
          </cell>
          <cell r="C88">
            <v>40603</v>
          </cell>
          <cell r="E88">
            <v>200000</v>
          </cell>
          <cell r="F88" t="str">
            <v>USD</v>
          </cell>
          <cell r="G88">
            <v>345000</v>
          </cell>
          <cell r="H88" t="str">
            <v>GEL</v>
          </cell>
        </row>
        <row r="89">
          <cell r="B89">
            <v>40603</v>
          </cell>
          <cell r="C89">
            <v>40603</v>
          </cell>
          <cell r="E89">
            <v>100000</v>
          </cell>
          <cell r="F89" t="str">
            <v>GEL</v>
          </cell>
          <cell r="G89">
            <v>42301.18</v>
          </cell>
          <cell r="H89" t="str">
            <v>EUR</v>
          </cell>
        </row>
        <row r="90">
          <cell r="B90">
            <v>40603</v>
          </cell>
          <cell r="C90">
            <v>40604</v>
          </cell>
          <cell r="E90">
            <v>13825</v>
          </cell>
          <cell r="F90" t="str">
            <v>USD</v>
          </cell>
          <cell r="G90">
            <v>10000</v>
          </cell>
          <cell r="H90" t="str">
            <v>EUR</v>
          </cell>
        </row>
        <row r="91">
          <cell r="B91">
            <v>40603</v>
          </cell>
          <cell r="C91">
            <v>40603</v>
          </cell>
          <cell r="E91">
            <v>200000</v>
          </cell>
          <cell r="F91" t="str">
            <v>USD</v>
          </cell>
          <cell r="G91">
            <v>344600</v>
          </cell>
          <cell r="H91" t="str">
            <v>GEL</v>
          </cell>
        </row>
        <row r="92">
          <cell r="B92">
            <v>40603</v>
          </cell>
          <cell r="C92">
            <v>40603</v>
          </cell>
          <cell r="E92">
            <v>400000</v>
          </cell>
          <cell r="F92" t="str">
            <v>USD</v>
          </cell>
          <cell r="G92">
            <v>692000</v>
          </cell>
          <cell r="H92" t="str">
            <v>GEL</v>
          </cell>
        </row>
        <row r="93">
          <cell r="B93">
            <v>40603</v>
          </cell>
          <cell r="C93">
            <v>40603</v>
          </cell>
          <cell r="E93">
            <v>95.86</v>
          </cell>
          <cell r="F93" t="str">
            <v>GEL</v>
          </cell>
          <cell r="G93">
            <v>55.06</v>
          </cell>
          <cell r="H93" t="str">
            <v>USD</v>
          </cell>
        </row>
        <row r="94">
          <cell r="B94">
            <v>40603</v>
          </cell>
          <cell r="C94">
            <v>40603</v>
          </cell>
          <cell r="E94">
            <v>5.9</v>
          </cell>
          <cell r="F94" t="str">
            <v>USD</v>
          </cell>
          <cell r="G94">
            <v>10.27</v>
          </cell>
          <cell r="H94" t="str">
            <v>GEL</v>
          </cell>
        </row>
        <row r="95">
          <cell r="B95">
            <v>40603</v>
          </cell>
          <cell r="C95">
            <v>40603</v>
          </cell>
          <cell r="E95">
            <v>470.75</v>
          </cell>
          <cell r="F95" t="str">
            <v>RUR</v>
          </cell>
          <cell r="G95">
            <v>28.36</v>
          </cell>
          <cell r="H95" t="str">
            <v>GEL</v>
          </cell>
        </row>
        <row r="96">
          <cell r="B96">
            <v>40603</v>
          </cell>
          <cell r="C96">
            <v>40603</v>
          </cell>
          <cell r="E96">
            <v>83000</v>
          </cell>
          <cell r="F96" t="str">
            <v>GBP</v>
          </cell>
          <cell r="G96">
            <v>135121.84</v>
          </cell>
          <cell r="H96" t="str">
            <v>USD</v>
          </cell>
        </row>
        <row r="97">
          <cell r="B97">
            <v>40603</v>
          </cell>
          <cell r="C97">
            <v>40603</v>
          </cell>
          <cell r="E97">
            <v>12</v>
          </cell>
          <cell r="F97" t="str">
            <v>USD</v>
          </cell>
          <cell r="G97">
            <v>20.89</v>
          </cell>
          <cell r="H97" t="str">
            <v>GEL</v>
          </cell>
        </row>
        <row r="98">
          <cell r="B98">
            <v>40603</v>
          </cell>
          <cell r="C98">
            <v>40603</v>
          </cell>
          <cell r="E98">
            <v>7.1000000000000005</v>
          </cell>
          <cell r="F98" t="str">
            <v>GEL</v>
          </cell>
          <cell r="G98">
            <v>4.08</v>
          </cell>
          <cell r="H98" t="str">
            <v>USD</v>
          </cell>
        </row>
        <row r="99">
          <cell r="B99">
            <v>40603</v>
          </cell>
          <cell r="C99">
            <v>40603</v>
          </cell>
          <cell r="E99">
            <v>0.1</v>
          </cell>
          <cell r="F99" t="str">
            <v>USD</v>
          </cell>
          <cell r="G99">
            <v>0.17</v>
          </cell>
          <cell r="H99" t="str">
            <v>GEL</v>
          </cell>
        </row>
        <row r="100">
          <cell r="B100">
            <v>40603</v>
          </cell>
          <cell r="C100">
            <v>40603</v>
          </cell>
          <cell r="E100">
            <v>836.21</v>
          </cell>
          <cell r="F100" t="str">
            <v>EUR</v>
          </cell>
          <cell r="G100">
            <v>2012.5900000000001</v>
          </cell>
          <cell r="H100" t="str">
            <v>GEL</v>
          </cell>
        </row>
        <row r="101">
          <cell r="B101">
            <v>40603</v>
          </cell>
          <cell r="C101">
            <v>40603</v>
          </cell>
          <cell r="E101">
            <v>2018.7</v>
          </cell>
          <cell r="F101" t="str">
            <v>GEL</v>
          </cell>
          <cell r="G101">
            <v>838.75</v>
          </cell>
          <cell r="H101" t="str">
            <v>EUR</v>
          </cell>
        </row>
        <row r="102">
          <cell r="B102">
            <v>40603</v>
          </cell>
          <cell r="C102">
            <v>40603</v>
          </cell>
          <cell r="E102">
            <v>58.67</v>
          </cell>
          <cell r="F102" t="str">
            <v>USD</v>
          </cell>
          <cell r="G102">
            <v>102.14</v>
          </cell>
          <cell r="H102" t="str">
            <v>GEL</v>
          </cell>
        </row>
        <row r="103">
          <cell r="B103">
            <v>40603</v>
          </cell>
          <cell r="C103">
            <v>40603</v>
          </cell>
          <cell r="E103">
            <v>100</v>
          </cell>
          <cell r="F103" t="str">
            <v>AED</v>
          </cell>
          <cell r="G103">
            <v>47.4</v>
          </cell>
          <cell r="H103" t="str">
            <v>GEL</v>
          </cell>
        </row>
        <row r="104">
          <cell r="B104">
            <v>40603</v>
          </cell>
          <cell r="C104">
            <v>40603</v>
          </cell>
          <cell r="E104">
            <v>318.5</v>
          </cell>
          <cell r="F104" t="str">
            <v>CHF</v>
          </cell>
          <cell r="G104">
            <v>597.66999999999996</v>
          </cell>
          <cell r="H104" t="str">
            <v>GEL</v>
          </cell>
        </row>
        <row r="105">
          <cell r="B105">
            <v>40603</v>
          </cell>
          <cell r="C105">
            <v>40604</v>
          </cell>
          <cell r="E105">
            <v>2625800</v>
          </cell>
          <cell r="F105" t="str">
            <v>USD</v>
          </cell>
          <cell r="G105">
            <v>1900000</v>
          </cell>
          <cell r="H105" t="str">
            <v>EUR</v>
          </cell>
        </row>
        <row r="106">
          <cell r="B106">
            <v>40603</v>
          </cell>
          <cell r="C106">
            <v>40612</v>
          </cell>
          <cell r="E106">
            <v>1900000</v>
          </cell>
          <cell r="F106" t="str">
            <v>EUR</v>
          </cell>
          <cell r="G106">
            <v>2625800</v>
          </cell>
          <cell r="H106" t="str">
            <v>USD</v>
          </cell>
        </row>
        <row r="107">
          <cell r="B107">
            <v>40603</v>
          </cell>
          <cell r="C107">
            <v>40604</v>
          </cell>
          <cell r="E107">
            <v>33783.520000000004</v>
          </cell>
          <cell r="F107" t="str">
            <v>GEL</v>
          </cell>
          <cell r="G107">
            <v>19510</v>
          </cell>
          <cell r="H107" t="str">
            <v>USD</v>
          </cell>
        </row>
        <row r="108">
          <cell r="B108">
            <v>40603</v>
          </cell>
          <cell r="C108">
            <v>40603</v>
          </cell>
          <cell r="E108">
            <v>7891</v>
          </cell>
          <cell r="F108" t="str">
            <v>EUR</v>
          </cell>
          <cell r="G108">
            <v>18992.060000000001</v>
          </cell>
          <cell r="H108" t="str">
            <v>GEL</v>
          </cell>
        </row>
        <row r="109">
          <cell r="B109">
            <v>40603</v>
          </cell>
          <cell r="C109">
            <v>40604</v>
          </cell>
          <cell r="E109">
            <v>3961.7400000000002</v>
          </cell>
          <cell r="F109" t="str">
            <v>GEL</v>
          </cell>
          <cell r="G109">
            <v>1652.72</v>
          </cell>
          <cell r="H109" t="str">
            <v>EUR</v>
          </cell>
        </row>
        <row r="110">
          <cell r="B110">
            <v>40603</v>
          </cell>
          <cell r="C110">
            <v>40603</v>
          </cell>
          <cell r="E110">
            <v>870.5</v>
          </cell>
          <cell r="F110" t="str">
            <v>GEL</v>
          </cell>
          <cell r="G110">
            <v>500</v>
          </cell>
          <cell r="H110" t="str">
            <v>USD</v>
          </cell>
        </row>
        <row r="111">
          <cell r="B111">
            <v>40603</v>
          </cell>
          <cell r="C111">
            <v>40603</v>
          </cell>
          <cell r="E111">
            <v>7147.06</v>
          </cell>
          <cell r="F111" t="str">
            <v>USD</v>
          </cell>
          <cell r="G111">
            <v>12443.03</v>
          </cell>
          <cell r="H111" t="str">
            <v>GEL</v>
          </cell>
        </row>
        <row r="112">
          <cell r="B112">
            <v>40603</v>
          </cell>
          <cell r="C112">
            <v>40603</v>
          </cell>
          <cell r="E112">
            <v>12</v>
          </cell>
          <cell r="F112" t="str">
            <v>USD</v>
          </cell>
          <cell r="G112">
            <v>20.89</v>
          </cell>
          <cell r="H112" t="str">
            <v>GEL</v>
          </cell>
        </row>
        <row r="113">
          <cell r="B113">
            <v>40603</v>
          </cell>
          <cell r="C113">
            <v>40603</v>
          </cell>
          <cell r="E113">
            <v>10</v>
          </cell>
          <cell r="F113" t="str">
            <v>USD</v>
          </cell>
          <cell r="G113">
            <v>17.41</v>
          </cell>
          <cell r="H113" t="str">
            <v>GEL</v>
          </cell>
        </row>
        <row r="114">
          <cell r="B114">
            <v>40603</v>
          </cell>
          <cell r="C114">
            <v>40603</v>
          </cell>
          <cell r="E114">
            <v>1494000</v>
          </cell>
          <cell r="F114" t="str">
            <v>USD</v>
          </cell>
          <cell r="G114">
            <v>2624659.2000000002</v>
          </cell>
          <cell r="H114" t="str">
            <v>GEL</v>
          </cell>
        </row>
        <row r="115">
          <cell r="B115">
            <v>40603</v>
          </cell>
          <cell r="C115">
            <v>40603</v>
          </cell>
          <cell r="E115">
            <v>5744.27</v>
          </cell>
          <cell r="F115" t="str">
            <v>EUR</v>
          </cell>
          <cell r="G115">
            <v>7955.81</v>
          </cell>
          <cell r="H115" t="str">
            <v>USD</v>
          </cell>
        </row>
        <row r="116">
          <cell r="B116">
            <v>40603</v>
          </cell>
          <cell r="C116">
            <v>40603</v>
          </cell>
          <cell r="E116">
            <v>19.650000000000002</v>
          </cell>
          <cell r="F116" t="str">
            <v>EUR</v>
          </cell>
          <cell r="G116">
            <v>47.29</v>
          </cell>
          <cell r="H116" t="str">
            <v>GEL</v>
          </cell>
        </row>
        <row r="117">
          <cell r="B117">
            <v>40603</v>
          </cell>
          <cell r="C117">
            <v>40603</v>
          </cell>
          <cell r="E117">
            <v>4158.1000000000004</v>
          </cell>
          <cell r="F117" t="str">
            <v>USD</v>
          </cell>
          <cell r="G117">
            <v>7326.14</v>
          </cell>
          <cell r="H117" t="str">
            <v>GEL</v>
          </cell>
        </row>
        <row r="118">
          <cell r="B118">
            <v>40603</v>
          </cell>
          <cell r="C118">
            <v>40603</v>
          </cell>
          <cell r="E118">
            <v>6.79</v>
          </cell>
          <cell r="F118" t="str">
            <v>GEL</v>
          </cell>
          <cell r="G118">
            <v>3.9</v>
          </cell>
          <cell r="H118" t="str">
            <v>USD</v>
          </cell>
        </row>
        <row r="119">
          <cell r="B119">
            <v>40603</v>
          </cell>
          <cell r="C119">
            <v>40603</v>
          </cell>
          <cell r="E119">
            <v>6.79</v>
          </cell>
          <cell r="F119" t="str">
            <v>GEL</v>
          </cell>
          <cell r="G119">
            <v>3.9</v>
          </cell>
          <cell r="H119" t="str">
            <v>USD</v>
          </cell>
        </row>
        <row r="120">
          <cell r="B120">
            <v>40603</v>
          </cell>
          <cell r="C120">
            <v>40603</v>
          </cell>
          <cell r="E120">
            <v>6.79</v>
          </cell>
          <cell r="F120" t="str">
            <v>GEL</v>
          </cell>
          <cell r="G120">
            <v>3.9</v>
          </cell>
          <cell r="H120" t="str">
            <v>USD</v>
          </cell>
        </row>
        <row r="121">
          <cell r="B121">
            <v>40603</v>
          </cell>
          <cell r="C121">
            <v>40603</v>
          </cell>
          <cell r="E121">
            <v>6.79</v>
          </cell>
          <cell r="F121" t="str">
            <v>GEL</v>
          </cell>
          <cell r="G121">
            <v>3.9</v>
          </cell>
          <cell r="H121" t="str">
            <v>USD</v>
          </cell>
        </row>
        <row r="122">
          <cell r="B122">
            <v>40603</v>
          </cell>
          <cell r="C122">
            <v>40603</v>
          </cell>
          <cell r="E122">
            <v>30.55</v>
          </cell>
          <cell r="F122" t="str">
            <v>GEL</v>
          </cell>
          <cell r="G122">
            <v>17.55</v>
          </cell>
          <cell r="H122" t="str">
            <v>USD</v>
          </cell>
        </row>
        <row r="123">
          <cell r="B123">
            <v>40603</v>
          </cell>
          <cell r="C123">
            <v>40603</v>
          </cell>
          <cell r="E123">
            <v>2.44</v>
          </cell>
          <cell r="F123" t="str">
            <v>GEL</v>
          </cell>
          <cell r="G123">
            <v>1.4000000000000001</v>
          </cell>
          <cell r="H123" t="str">
            <v>USD</v>
          </cell>
        </row>
        <row r="124">
          <cell r="B124">
            <v>40603</v>
          </cell>
          <cell r="C124">
            <v>40603</v>
          </cell>
          <cell r="E124">
            <v>3.83</v>
          </cell>
          <cell r="F124" t="str">
            <v>GEL</v>
          </cell>
          <cell r="G124">
            <v>2.2000000000000002</v>
          </cell>
          <cell r="H124" t="str">
            <v>USD</v>
          </cell>
        </row>
        <row r="125">
          <cell r="B125">
            <v>40603</v>
          </cell>
          <cell r="C125">
            <v>40603</v>
          </cell>
          <cell r="E125">
            <v>600.03</v>
          </cell>
          <cell r="F125" t="str">
            <v>USD</v>
          </cell>
          <cell r="G125">
            <v>1044.6500000000001</v>
          </cell>
          <cell r="H125" t="str">
            <v>GEL</v>
          </cell>
        </row>
        <row r="126">
          <cell r="B126">
            <v>40603</v>
          </cell>
          <cell r="C126">
            <v>40603</v>
          </cell>
          <cell r="E126">
            <v>1159.03</v>
          </cell>
          <cell r="F126" t="str">
            <v>USD</v>
          </cell>
          <cell r="G126">
            <v>2017.8700000000001</v>
          </cell>
          <cell r="H126" t="str">
            <v>GEL</v>
          </cell>
        </row>
        <row r="127">
          <cell r="B127">
            <v>40603</v>
          </cell>
          <cell r="C127">
            <v>40603</v>
          </cell>
          <cell r="E127">
            <v>30.830000000000002</v>
          </cell>
          <cell r="F127" t="str">
            <v>USD</v>
          </cell>
          <cell r="G127">
            <v>53.67</v>
          </cell>
          <cell r="H127" t="str">
            <v>GEL</v>
          </cell>
        </row>
        <row r="128">
          <cell r="B128">
            <v>40603</v>
          </cell>
          <cell r="C128">
            <v>40603</v>
          </cell>
          <cell r="E128">
            <v>36.300000000000004</v>
          </cell>
          <cell r="F128" t="str">
            <v>EUR</v>
          </cell>
          <cell r="G128">
            <v>87.36</v>
          </cell>
          <cell r="H128" t="str">
            <v>GEL</v>
          </cell>
        </row>
        <row r="129">
          <cell r="B129">
            <v>40603</v>
          </cell>
          <cell r="C129">
            <v>40603</v>
          </cell>
          <cell r="E129">
            <v>171.23</v>
          </cell>
          <cell r="F129" t="str">
            <v>USD</v>
          </cell>
          <cell r="G129">
            <v>298.11</v>
          </cell>
          <cell r="H129" t="str">
            <v>GEL</v>
          </cell>
        </row>
        <row r="130">
          <cell r="B130">
            <v>40603</v>
          </cell>
          <cell r="C130">
            <v>40603</v>
          </cell>
          <cell r="E130">
            <v>189.42000000000002</v>
          </cell>
          <cell r="F130" t="str">
            <v>USD</v>
          </cell>
          <cell r="G130">
            <v>329.78000000000003</v>
          </cell>
          <cell r="H130" t="str">
            <v>GEL</v>
          </cell>
        </row>
        <row r="131">
          <cell r="B131">
            <v>40603</v>
          </cell>
          <cell r="C131">
            <v>40603</v>
          </cell>
          <cell r="E131">
            <v>238.3</v>
          </cell>
          <cell r="F131" t="str">
            <v>GEL</v>
          </cell>
          <cell r="G131">
            <v>129.97</v>
          </cell>
          <cell r="H131" t="str">
            <v>USD</v>
          </cell>
        </row>
        <row r="132">
          <cell r="B132">
            <v>40603</v>
          </cell>
          <cell r="C132">
            <v>40603</v>
          </cell>
          <cell r="E132">
            <v>11.94</v>
          </cell>
          <cell r="F132" t="str">
            <v>EUR</v>
          </cell>
          <cell r="G132">
            <v>28.73</v>
          </cell>
          <cell r="H132" t="str">
            <v>GEL</v>
          </cell>
        </row>
        <row r="133">
          <cell r="B133">
            <v>40603</v>
          </cell>
          <cell r="C133">
            <v>40603</v>
          </cell>
          <cell r="E133">
            <v>14.43</v>
          </cell>
          <cell r="F133" t="str">
            <v>USD</v>
          </cell>
          <cell r="G133">
            <v>25.2</v>
          </cell>
          <cell r="H133" t="str">
            <v>GEL</v>
          </cell>
        </row>
        <row r="134">
          <cell r="B134">
            <v>40603</v>
          </cell>
          <cell r="C134">
            <v>40603</v>
          </cell>
          <cell r="E134">
            <v>2293.85</v>
          </cell>
          <cell r="F134" t="str">
            <v>USD</v>
          </cell>
          <cell r="G134">
            <v>3993.59</v>
          </cell>
          <cell r="H134" t="str">
            <v>GEL</v>
          </cell>
        </row>
        <row r="135">
          <cell r="B135">
            <v>40603</v>
          </cell>
          <cell r="C135">
            <v>40603</v>
          </cell>
          <cell r="E135">
            <v>27.44</v>
          </cell>
          <cell r="F135" t="str">
            <v>GEL</v>
          </cell>
          <cell r="G135">
            <v>15.75</v>
          </cell>
          <cell r="H135" t="str">
            <v>USD</v>
          </cell>
        </row>
        <row r="136">
          <cell r="B136">
            <v>40603</v>
          </cell>
          <cell r="C136">
            <v>40603</v>
          </cell>
          <cell r="E136">
            <v>753.49</v>
          </cell>
          <cell r="F136" t="str">
            <v>GEL</v>
          </cell>
          <cell r="G136">
            <v>432.79</v>
          </cell>
          <cell r="H136" t="str">
            <v>USD</v>
          </cell>
        </row>
        <row r="137">
          <cell r="B137">
            <v>40603</v>
          </cell>
          <cell r="C137">
            <v>40603</v>
          </cell>
          <cell r="E137">
            <v>467.07</v>
          </cell>
          <cell r="F137" t="str">
            <v>USD</v>
          </cell>
          <cell r="G137">
            <v>813.17000000000007</v>
          </cell>
          <cell r="H137" t="str">
            <v>GEL</v>
          </cell>
        </row>
        <row r="138">
          <cell r="B138">
            <v>40603</v>
          </cell>
          <cell r="C138">
            <v>40603</v>
          </cell>
          <cell r="E138">
            <v>32539.22</v>
          </cell>
          <cell r="F138" t="str">
            <v>USD</v>
          </cell>
          <cell r="G138">
            <v>20000</v>
          </cell>
          <cell r="H138" t="str">
            <v>GBP</v>
          </cell>
        </row>
        <row r="139">
          <cell r="B139">
            <v>40603</v>
          </cell>
          <cell r="C139">
            <v>40603</v>
          </cell>
          <cell r="E139">
            <v>790000</v>
          </cell>
          <cell r="F139" t="str">
            <v>EUR</v>
          </cell>
          <cell r="G139">
            <v>1092504.43</v>
          </cell>
          <cell r="H139" t="str">
            <v>USD</v>
          </cell>
        </row>
        <row r="140">
          <cell r="B140">
            <v>40603</v>
          </cell>
          <cell r="C140">
            <v>40603</v>
          </cell>
          <cell r="E140">
            <v>2000000</v>
          </cell>
          <cell r="F140" t="str">
            <v>USD</v>
          </cell>
          <cell r="G140">
            <v>3442000</v>
          </cell>
          <cell r="H140" t="str">
            <v>GEL</v>
          </cell>
        </row>
        <row r="141">
          <cell r="B141">
            <v>40603</v>
          </cell>
          <cell r="C141">
            <v>40603</v>
          </cell>
          <cell r="E141">
            <v>23750</v>
          </cell>
          <cell r="F141" t="str">
            <v>CHF</v>
          </cell>
          <cell r="G141">
            <v>44566.879999999997</v>
          </cell>
          <cell r="H141" t="str">
            <v>GEL</v>
          </cell>
        </row>
        <row r="142">
          <cell r="B142">
            <v>40603</v>
          </cell>
          <cell r="C142">
            <v>40603</v>
          </cell>
          <cell r="E142">
            <v>8.36</v>
          </cell>
          <cell r="F142" t="str">
            <v>GEL</v>
          </cell>
          <cell r="G142">
            <v>4.8</v>
          </cell>
          <cell r="H142" t="str">
            <v>USD</v>
          </cell>
        </row>
        <row r="143">
          <cell r="B143">
            <v>40603</v>
          </cell>
          <cell r="C143">
            <v>40603</v>
          </cell>
          <cell r="E143">
            <v>3.7800000000000002</v>
          </cell>
          <cell r="F143" t="str">
            <v>GEL</v>
          </cell>
          <cell r="G143">
            <v>2.17</v>
          </cell>
          <cell r="H143" t="str">
            <v>USD</v>
          </cell>
        </row>
        <row r="144">
          <cell r="B144">
            <v>40603</v>
          </cell>
          <cell r="C144">
            <v>40603</v>
          </cell>
          <cell r="E144">
            <v>4.88</v>
          </cell>
          <cell r="F144" t="str">
            <v>GEL</v>
          </cell>
          <cell r="G144">
            <v>2.8000000000000003</v>
          </cell>
          <cell r="H144" t="str">
            <v>USD</v>
          </cell>
        </row>
        <row r="145">
          <cell r="B145">
            <v>40603</v>
          </cell>
          <cell r="C145">
            <v>40603</v>
          </cell>
          <cell r="E145">
            <v>3.42</v>
          </cell>
          <cell r="F145" t="str">
            <v>GEL</v>
          </cell>
          <cell r="G145">
            <v>1.97</v>
          </cell>
          <cell r="H145" t="str">
            <v>USD</v>
          </cell>
        </row>
        <row r="146">
          <cell r="B146">
            <v>40603</v>
          </cell>
          <cell r="C146">
            <v>40603</v>
          </cell>
          <cell r="E146">
            <v>0.35000000000000003</v>
          </cell>
          <cell r="F146" t="str">
            <v>GEL</v>
          </cell>
          <cell r="G146">
            <v>0.2</v>
          </cell>
          <cell r="H146" t="str">
            <v>USD</v>
          </cell>
        </row>
        <row r="147">
          <cell r="B147">
            <v>40603</v>
          </cell>
          <cell r="C147">
            <v>40603</v>
          </cell>
          <cell r="E147">
            <v>2.44</v>
          </cell>
          <cell r="F147" t="str">
            <v>GEL</v>
          </cell>
          <cell r="G147">
            <v>1.4000000000000001</v>
          </cell>
          <cell r="H147" t="str">
            <v>USD</v>
          </cell>
        </row>
        <row r="148">
          <cell r="B148">
            <v>40603</v>
          </cell>
          <cell r="C148">
            <v>40603</v>
          </cell>
          <cell r="E148">
            <v>2.7800000000000002</v>
          </cell>
          <cell r="F148" t="str">
            <v>GEL</v>
          </cell>
          <cell r="G148">
            <v>1.6</v>
          </cell>
          <cell r="H148" t="str">
            <v>USD</v>
          </cell>
        </row>
        <row r="149">
          <cell r="B149">
            <v>40603</v>
          </cell>
          <cell r="C149">
            <v>40603</v>
          </cell>
          <cell r="E149">
            <v>6.96</v>
          </cell>
          <cell r="F149" t="str">
            <v>GEL</v>
          </cell>
          <cell r="G149">
            <v>4</v>
          </cell>
          <cell r="H149" t="str">
            <v>USD</v>
          </cell>
        </row>
        <row r="150">
          <cell r="B150">
            <v>40603</v>
          </cell>
          <cell r="C150">
            <v>40603</v>
          </cell>
          <cell r="E150">
            <v>3.48</v>
          </cell>
          <cell r="F150" t="str">
            <v>GEL</v>
          </cell>
          <cell r="G150">
            <v>2</v>
          </cell>
          <cell r="H150" t="str">
            <v>USD</v>
          </cell>
        </row>
        <row r="151">
          <cell r="B151">
            <v>40603</v>
          </cell>
          <cell r="C151">
            <v>40603</v>
          </cell>
          <cell r="E151">
            <v>1.98</v>
          </cell>
          <cell r="F151" t="str">
            <v>GEL</v>
          </cell>
          <cell r="G151">
            <v>1.1400000000000001</v>
          </cell>
          <cell r="H151" t="str">
            <v>USD</v>
          </cell>
        </row>
        <row r="152">
          <cell r="B152">
            <v>40603</v>
          </cell>
          <cell r="C152">
            <v>40603</v>
          </cell>
          <cell r="E152">
            <v>0.99</v>
          </cell>
          <cell r="F152" t="str">
            <v>GEL</v>
          </cell>
          <cell r="G152">
            <v>0.57000000000000006</v>
          </cell>
          <cell r="H152" t="str">
            <v>USD</v>
          </cell>
        </row>
        <row r="153">
          <cell r="B153">
            <v>40603</v>
          </cell>
          <cell r="C153">
            <v>40603</v>
          </cell>
          <cell r="E153">
            <v>0.19</v>
          </cell>
          <cell r="F153" t="str">
            <v>GEL</v>
          </cell>
          <cell r="G153">
            <v>0.11</v>
          </cell>
          <cell r="H153" t="str">
            <v>USD</v>
          </cell>
        </row>
        <row r="154">
          <cell r="B154">
            <v>40603</v>
          </cell>
          <cell r="C154">
            <v>40603</v>
          </cell>
          <cell r="E154">
            <v>1.74</v>
          </cell>
          <cell r="F154" t="str">
            <v>GEL</v>
          </cell>
          <cell r="G154">
            <v>1</v>
          </cell>
          <cell r="H154" t="str">
            <v>USD</v>
          </cell>
        </row>
        <row r="155">
          <cell r="B155">
            <v>40603</v>
          </cell>
          <cell r="C155">
            <v>40603</v>
          </cell>
          <cell r="E155">
            <v>0.89</v>
          </cell>
          <cell r="F155" t="str">
            <v>GEL</v>
          </cell>
          <cell r="G155">
            <v>0.51</v>
          </cell>
          <cell r="H155" t="str">
            <v>USD</v>
          </cell>
        </row>
        <row r="156">
          <cell r="B156">
            <v>40603</v>
          </cell>
          <cell r="C156">
            <v>40603</v>
          </cell>
          <cell r="E156">
            <v>2.09</v>
          </cell>
          <cell r="F156" t="str">
            <v>GEL</v>
          </cell>
          <cell r="G156">
            <v>1.2</v>
          </cell>
          <cell r="H156" t="str">
            <v>USD</v>
          </cell>
        </row>
        <row r="157">
          <cell r="B157">
            <v>40603</v>
          </cell>
          <cell r="C157">
            <v>40603</v>
          </cell>
          <cell r="E157">
            <v>0.99</v>
          </cell>
          <cell r="F157" t="str">
            <v>GEL</v>
          </cell>
          <cell r="G157">
            <v>0.57000000000000006</v>
          </cell>
          <cell r="H157" t="str">
            <v>USD</v>
          </cell>
        </row>
        <row r="158">
          <cell r="B158">
            <v>40603</v>
          </cell>
          <cell r="C158">
            <v>40603</v>
          </cell>
          <cell r="E158">
            <v>1.3900000000000001</v>
          </cell>
          <cell r="F158" t="str">
            <v>GEL</v>
          </cell>
          <cell r="G158">
            <v>0.8</v>
          </cell>
          <cell r="H158" t="str">
            <v>USD</v>
          </cell>
        </row>
        <row r="159">
          <cell r="B159">
            <v>40603</v>
          </cell>
          <cell r="C159">
            <v>40603</v>
          </cell>
          <cell r="E159">
            <v>1.3900000000000001</v>
          </cell>
          <cell r="F159" t="str">
            <v>GEL</v>
          </cell>
          <cell r="G159">
            <v>0.8</v>
          </cell>
          <cell r="H159" t="str">
            <v>USD</v>
          </cell>
        </row>
        <row r="160">
          <cell r="B160">
            <v>40603</v>
          </cell>
          <cell r="C160">
            <v>40603</v>
          </cell>
          <cell r="E160">
            <v>5.23</v>
          </cell>
          <cell r="F160" t="str">
            <v>GEL</v>
          </cell>
          <cell r="G160">
            <v>3</v>
          </cell>
          <cell r="H160" t="str">
            <v>USD</v>
          </cell>
        </row>
        <row r="161">
          <cell r="B161">
            <v>40603</v>
          </cell>
          <cell r="C161">
            <v>40603</v>
          </cell>
          <cell r="E161">
            <v>0.99</v>
          </cell>
          <cell r="F161" t="str">
            <v>GEL</v>
          </cell>
          <cell r="G161">
            <v>0.57000000000000006</v>
          </cell>
          <cell r="H161" t="str">
            <v>USD</v>
          </cell>
        </row>
        <row r="162">
          <cell r="B162">
            <v>40603</v>
          </cell>
          <cell r="C162">
            <v>40603</v>
          </cell>
          <cell r="E162">
            <v>3.83</v>
          </cell>
          <cell r="F162" t="str">
            <v>GEL</v>
          </cell>
          <cell r="G162">
            <v>2.2000000000000002</v>
          </cell>
          <cell r="H162" t="str">
            <v>USD</v>
          </cell>
        </row>
        <row r="163">
          <cell r="B163">
            <v>40603</v>
          </cell>
          <cell r="C163">
            <v>40603</v>
          </cell>
          <cell r="E163">
            <v>0.35000000000000003</v>
          </cell>
          <cell r="F163" t="str">
            <v>GEL</v>
          </cell>
          <cell r="G163">
            <v>0.2</v>
          </cell>
          <cell r="H163" t="str">
            <v>USD</v>
          </cell>
        </row>
        <row r="164">
          <cell r="B164">
            <v>40603</v>
          </cell>
          <cell r="C164">
            <v>40603</v>
          </cell>
          <cell r="E164">
            <v>2.09</v>
          </cell>
          <cell r="F164" t="str">
            <v>GEL</v>
          </cell>
          <cell r="G164">
            <v>1.2</v>
          </cell>
          <cell r="H164" t="str">
            <v>USD</v>
          </cell>
        </row>
        <row r="165">
          <cell r="B165">
            <v>40603</v>
          </cell>
          <cell r="C165">
            <v>40603</v>
          </cell>
          <cell r="E165">
            <v>12.19</v>
          </cell>
          <cell r="F165" t="str">
            <v>GEL</v>
          </cell>
          <cell r="G165">
            <v>7</v>
          </cell>
          <cell r="H165" t="str">
            <v>USD</v>
          </cell>
        </row>
        <row r="166">
          <cell r="B166">
            <v>40603</v>
          </cell>
          <cell r="C166">
            <v>40603</v>
          </cell>
          <cell r="E166">
            <v>0.99</v>
          </cell>
          <cell r="F166" t="str">
            <v>GEL</v>
          </cell>
          <cell r="G166">
            <v>0.57000000000000006</v>
          </cell>
          <cell r="H166" t="str">
            <v>USD</v>
          </cell>
        </row>
        <row r="167">
          <cell r="B167">
            <v>40603</v>
          </cell>
          <cell r="C167">
            <v>40603</v>
          </cell>
          <cell r="E167">
            <v>0.35000000000000003</v>
          </cell>
          <cell r="F167" t="str">
            <v>GEL</v>
          </cell>
          <cell r="G167">
            <v>0.2</v>
          </cell>
          <cell r="H167" t="str">
            <v>USD</v>
          </cell>
        </row>
        <row r="168">
          <cell r="B168">
            <v>40603</v>
          </cell>
          <cell r="C168">
            <v>40603</v>
          </cell>
          <cell r="E168">
            <v>0.70000000000000007</v>
          </cell>
          <cell r="F168" t="str">
            <v>GEL</v>
          </cell>
          <cell r="G168">
            <v>0.4</v>
          </cell>
          <cell r="H168" t="str">
            <v>USD</v>
          </cell>
        </row>
        <row r="169">
          <cell r="B169">
            <v>40603</v>
          </cell>
          <cell r="C169">
            <v>40603</v>
          </cell>
          <cell r="E169">
            <v>2.61</v>
          </cell>
          <cell r="F169" t="str">
            <v>GEL</v>
          </cell>
          <cell r="G169">
            <v>1.5</v>
          </cell>
          <cell r="H169" t="str">
            <v>USD</v>
          </cell>
        </row>
        <row r="170">
          <cell r="B170">
            <v>40603</v>
          </cell>
          <cell r="C170">
            <v>40603</v>
          </cell>
          <cell r="E170">
            <v>0.52</v>
          </cell>
          <cell r="F170" t="str">
            <v>GEL</v>
          </cell>
          <cell r="G170">
            <v>0.3</v>
          </cell>
          <cell r="H170" t="str">
            <v>USD</v>
          </cell>
        </row>
        <row r="171">
          <cell r="B171">
            <v>40603</v>
          </cell>
          <cell r="C171">
            <v>40603</v>
          </cell>
          <cell r="E171">
            <v>3.49</v>
          </cell>
          <cell r="F171" t="str">
            <v>GEL</v>
          </cell>
          <cell r="G171">
            <v>2</v>
          </cell>
          <cell r="H171" t="str">
            <v>USD</v>
          </cell>
        </row>
        <row r="172">
          <cell r="B172">
            <v>40603</v>
          </cell>
          <cell r="C172">
            <v>40603</v>
          </cell>
          <cell r="E172">
            <v>0.35000000000000003</v>
          </cell>
          <cell r="F172" t="str">
            <v>GEL</v>
          </cell>
          <cell r="G172">
            <v>0.2</v>
          </cell>
          <cell r="H172" t="str">
            <v>USD</v>
          </cell>
        </row>
        <row r="173">
          <cell r="B173">
            <v>40603</v>
          </cell>
          <cell r="C173">
            <v>40603</v>
          </cell>
          <cell r="E173">
            <v>13.870000000000001</v>
          </cell>
          <cell r="F173" t="str">
            <v>GEL</v>
          </cell>
          <cell r="G173">
            <v>7.97</v>
          </cell>
          <cell r="H173" t="str">
            <v>USD</v>
          </cell>
        </row>
        <row r="174">
          <cell r="B174">
            <v>40603</v>
          </cell>
          <cell r="C174">
            <v>40603</v>
          </cell>
          <cell r="E174">
            <v>1.04</v>
          </cell>
          <cell r="F174" t="str">
            <v>GEL</v>
          </cell>
          <cell r="G174">
            <v>0.6</v>
          </cell>
          <cell r="H174" t="str">
            <v>USD</v>
          </cell>
        </row>
        <row r="175">
          <cell r="B175">
            <v>40603</v>
          </cell>
          <cell r="C175">
            <v>40603</v>
          </cell>
          <cell r="E175">
            <v>2.79</v>
          </cell>
          <cell r="F175" t="str">
            <v>GEL</v>
          </cell>
          <cell r="G175">
            <v>1.6</v>
          </cell>
          <cell r="H175" t="str">
            <v>USD</v>
          </cell>
        </row>
        <row r="176">
          <cell r="B176">
            <v>40603</v>
          </cell>
          <cell r="C176">
            <v>40603</v>
          </cell>
          <cell r="E176">
            <v>0.35000000000000003</v>
          </cell>
          <cell r="F176" t="str">
            <v>GEL</v>
          </cell>
          <cell r="G176">
            <v>0.2</v>
          </cell>
          <cell r="H176" t="str">
            <v>USD</v>
          </cell>
        </row>
        <row r="177">
          <cell r="B177">
            <v>40603</v>
          </cell>
          <cell r="C177">
            <v>40603</v>
          </cell>
          <cell r="E177">
            <v>2.44</v>
          </cell>
          <cell r="F177" t="str">
            <v>GEL</v>
          </cell>
          <cell r="G177">
            <v>1.4000000000000001</v>
          </cell>
          <cell r="H177" t="str">
            <v>USD</v>
          </cell>
        </row>
        <row r="178">
          <cell r="B178">
            <v>40603</v>
          </cell>
          <cell r="C178">
            <v>40603</v>
          </cell>
          <cell r="E178">
            <v>0.99</v>
          </cell>
          <cell r="F178" t="str">
            <v>GEL</v>
          </cell>
          <cell r="G178">
            <v>0.57000000000000006</v>
          </cell>
          <cell r="H178" t="str">
            <v>USD</v>
          </cell>
        </row>
        <row r="179">
          <cell r="B179">
            <v>40603</v>
          </cell>
          <cell r="C179">
            <v>40603</v>
          </cell>
          <cell r="E179">
            <v>0.21</v>
          </cell>
          <cell r="F179" t="str">
            <v>GEL</v>
          </cell>
          <cell r="G179">
            <v>0.12</v>
          </cell>
          <cell r="H179" t="str">
            <v>USD</v>
          </cell>
        </row>
        <row r="180">
          <cell r="B180">
            <v>40603</v>
          </cell>
          <cell r="C180">
            <v>40603</v>
          </cell>
          <cell r="E180">
            <v>6.16</v>
          </cell>
          <cell r="F180" t="str">
            <v>GEL</v>
          </cell>
          <cell r="G180">
            <v>3.54</v>
          </cell>
          <cell r="H180" t="str">
            <v>USD</v>
          </cell>
        </row>
        <row r="181">
          <cell r="B181">
            <v>40603</v>
          </cell>
          <cell r="C181">
            <v>40603</v>
          </cell>
          <cell r="E181">
            <v>1.74</v>
          </cell>
          <cell r="F181" t="str">
            <v>GEL</v>
          </cell>
          <cell r="G181">
            <v>1</v>
          </cell>
          <cell r="H181" t="str">
            <v>USD</v>
          </cell>
        </row>
        <row r="182">
          <cell r="B182">
            <v>40603</v>
          </cell>
          <cell r="C182">
            <v>40603</v>
          </cell>
          <cell r="E182">
            <v>0.35000000000000003</v>
          </cell>
          <cell r="F182" t="str">
            <v>GEL</v>
          </cell>
          <cell r="G182">
            <v>0.2</v>
          </cell>
          <cell r="H182" t="str">
            <v>USD</v>
          </cell>
        </row>
        <row r="183">
          <cell r="B183">
            <v>40603</v>
          </cell>
          <cell r="C183">
            <v>40603</v>
          </cell>
          <cell r="E183">
            <v>3.48</v>
          </cell>
          <cell r="F183" t="str">
            <v>GEL</v>
          </cell>
          <cell r="G183">
            <v>2</v>
          </cell>
          <cell r="H183" t="str">
            <v>USD</v>
          </cell>
        </row>
        <row r="184">
          <cell r="B184">
            <v>40603</v>
          </cell>
          <cell r="C184">
            <v>40603</v>
          </cell>
          <cell r="E184">
            <v>1.04</v>
          </cell>
          <cell r="F184" t="str">
            <v>GEL</v>
          </cell>
          <cell r="G184">
            <v>0.6</v>
          </cell>
          <cell r="H184" t="str">
            <v>USD</v>
          </cell>
        </row>
        <row r="185">
          <cell r="B185">
            <v>40603</v>
          </cell>
          <cell r="C185">
            <v>40603</v>
          </cell>
          <cell r="E185">
            <v>4.53</v>
          </cell>
          <cell r="F185" t="str">
            <v>GEL</v>
          </cell>
          <cell r="G185">
            <v>2.6</v>
          </cell>
          <cell r="H185" t="str">
            <v>USD</v>
          </cell>
        </row>
        <row r="186">
          <cell r="B186">
            <v>40603</v>
          </cell>
          <cell r="C186">
            <v>40603</v>
          </cell>
          <cell r="E186">
            <v>1.98</v>
          </cell>
          <cell r="F186" t="str">
            <v>GEL</v>
          </cell>
          <cell r="G186">
            <v>1.1400000000000001</v>
          </cell>
          <cell r="H186" t="str">
            <v>USD</v>
          </cell>
        </row>
        <row r="187">
          <cell r="B187">
            <v>40603</v>
          </cell>
          <cell r="C187">
            <v>40603</v>
          </cell>
          <cell r="E187">
            <v>1.34</v>
          </cell>
          <cell r="F187" t="str">
            <v>GEL</v>
          </cell>
          <cell r="G187">
            <v>0.77</v>
          </cell>
          <cell r="H187" t="str">
            <v>USD</v>
          </cell>
        </row>
        <row r="188">
          <cell r="B188">
            <v>40603</v>
          </cell>
          <cell r="C188">
            <v>40603</v>
          </cell>
          <cell r="E188">
            <v>0.99</v>
          </cell>
          <cell r="F188" t="str">
            <v>GEL</v>
          </cell>
          <cell r="G188">
            <v>0.57000000000000006</v>
          </cell>
          <cell r="H188" t="str">
            <v>USD</v>
          </cell>
        </row>
        <row r="189">
          <cell r="B189">
            <v>40603</v>
          </cell>
          <cell r="C189">
            <v>40603</v>
          </cell>
          <cell r="E189">
            <v>13.92</v>
          </cell>
          <cell r="F189" t="str">
            <v>GEL</v>
          </cell>
          <cell r="G189">
            <v>8</v>
          </cell>
          <cell r="H189" t="str">
            <v>USD</v>
          </cell>
        </row>
        <row r="190">
          <cell r="B190">
            <v>40603</v>
          </cell>
          <cell r="C190">
            <v>40603</v>
          </cell>
          <cell r="E190">
            <v>2.33</v>
          </cell>
          <cell r="F190" t="str">
            <v>GEL</v>
          </cell>
          <cell r="G190">
            <v>1.34</v>
          </cell>
          <cell r="H190" t="str">
            <v>USD</v>
          </cell>
        </row>
        <row r="191">
          <cell r="B191">
            <v>40603</v>
          </cell>
          <cell r="C191">
            <v>40603</v>
          </cell>
          <cell r="E191">
            <v>3.48</v>
          </cell>
          <cell r="F191" t="str">
            <v>GEL</v>
          </cell>
          <cell r="G191">
            <v>2</v>
          </cell>
          <cell r="H191" t="str">
            <v>USD</v>
          </cell>
        </row>
        <row r="192">
          <cell r="B192">
            <v>40603</v>
          </cell>
          <cell r="C192">
            <v>40603</v>
          </cell>
          <cell r="E192">
            <v>1.74</v>
          </cell>
          <cell r="F192" t="str">
            <v>GEL</v>
          </cell>
          <cell r="G192">
            <v>1</v>
          </cell>
          <cell r="H192" t="str">
            <v>USD</v>
          </cell>
        </row>
        <row r="193">
          <cell r="B193">
            <v>40603</v>
          </cell>
          <cell r="C193">
            <v>40603</v>
          </cell>
          <cell r="E193">
            <v>0.19</v>
          </cell>
          <cell r="F193" t="str">
            <v>GEL</v>
          </cell>
          <cell r="G193">
            <v>0.11</v>
          </cell>
          <cell r="H193" t="str">
            <v>USD</v>
          </cell>
        </row>
        <row r="194">
          <cell r="B194">
            <v>40603</v>
          </cell>
          <cell r="C194">
            <v>40603</v>
          </cell>
          <cell r="E194">
            <v>12.19</v>
          </cell>
          <cell r="F194" t="str">
            <v>GEL</v>
          </cell>
          <cell r="G194">
            <v>7</v>
          </cell>
          <cell r="H194" t="str">
            <v>USD</v>
          </cell>
        </row>
        <row r="195">
          <cell r="B195">
            <v>40603</v>
          </cell>
          <cell r="C195">
            <v>40603</v>
          </cell>
          <cell r="E195">
            <v>6.2700000000000005</v>
          </cell>
          <cell r="F195" t="str">
            <v>GEL</v>
          </cell>
          <cell r="G195">
            <v>3.6</v>
          </cell>
          <cell r="H195" t="str">
            <v>USD</v>
          </cell>
        </row>
        <row r="196">
          <cell r="B196">
            <v>40603</v>
          </cell>
          <cell r="C196">
            <v>40603</v>
          </cell>
          <cell r="E196">
            <v>7.3100000000000005</v>
          </cell>
          <cell r="F196" t="str">
            <v>GEL</v>
          </cell>
          <cell r="G196">
            <v>4.2</v>
          </cell>
          <cell r="H196" t="str">
            <v>USD</v>
          </cell>
        </row>
        <row r="197">
          <cell r="B197">
            <v>40603</v>
          </cell>
          <cell r="C197">
            <v>40603</v>
          </cell>
          <cell r="E197">
            <v>1.04</v>
          </cell>
          <cell r="F197" t="str">
            <v>GEL</v>
          </cell>
          <cell r="G197">
            <v>0.6</v>
          </cell>
          <cell r="H197" t="str">
            <v>USD</v>
          </cell>
        </row>
        <row r="198">
          <cell r="B198">
            <v>40603</v>
          </cell>
          <cell r="C198">
            <v>40603</v>
          </cell>
          <cell r="E198">
            <v>0.70000000000000007</v>
          </cell>
          <cell r="F198" t="str">
            <v>GEL</v>
          </cell>
          <cell r="G198">
            <v>0.4</v>
          </cell>
          <cell r="H198" t="str">
            <v>USD</v>
          </cell>
        </row>
        <row r="199">
          <cell r="B199">
            <v>40603</v>
          </cell>
          <cell r="C199">
            <v>40603</v>
          </cell>
          <cell r="E199">
            <v>1.3900000000000001</v>
          </cell>
          <cell r="F199" t="str">
            <v>GEL</v>
          </cell>
          <cell r="G199">
            <v>0.8</v>
          </cell>
          <cell r="H199" t="str">
            <v>USD</v>
          </cell>
        </row>
        <row r="200">
          <cell r="B200">
            <v>40603</v>
          </cell>
          <cell r="C200">
            <v>40603</v>
          </cell>
          <cell r="E200">
            <v>2.79</v>
          </cell>
          <cell r="F200" t="str">
            <v>GEL</v>
          </cell>
          <cell r="G200">
            <v>1.6</v>
          </cell>
          <cell r="H200" t="str">
            <v>USD</v>
          </cell>
        </row>
        <row r="201">
          <cell r="B201">
            <v>40603</v>
          </cell>
          <cell r="C201">
            <v>40603</v>
          </cell>
          <cell r="E201">
            <v>0.99</v>
          </cell>
          <cell r="F201" t="str">
            <v>GEL</v>
          </cell>
          <cell r="G201">
            <v>0.57000000000000006</v>
          </cell>
          <cell r="H201" t="str">
            <v>USD</v>
          </cell>
        </row>
        <row r="202">
          <cell r="B202">
            <v>40603</v>
          </cell>
          <cell r="C202">
            <v>40603</v>
          </cell>
          <cell r="E202">
            <v>0.99</v>
          </cell>
          <cell r="F202" t="str">
            <v>GEL</v>
          </cell>
          <cell r="G202">
            <v>0.57000000000000006</v>
          </cell>
          <cell r="H202" t="str">
            <v>USD</v>
          </cell>
        </row>
        <row r="203">
          <cell r="B203">
            <v>40603</v>
          </cell>
          <cell r="C203">
            <v>40603</v>
          </cell>
          <cell r="E203">
            <v>15.31</v>
          </cell>
          <cell r="F203" t="str">
            <v>GEL</v>
          </cell>
          <cell r="G203">
            <v>8.8000000000000007</v>
          </cell>
          <cell r="H203" t="str">
            <v>USD</v>
          </cell>
        </row>
        <row r="204">
          <cell r="B204">
            <v>40603</v>
          </cell>
          <cell r="C204">
            <v>40603</v>
          </cell>
          <cell r="E204">
            <v>0.35000000000000003</v>
          </cell>
          <cell r="F204" t="str">
            <v>GEL</v>
          </cell>
          <cell r="G204">
            <v>0.2</v>
          </cell>
          <cell r="H204" t="str">
            <v>USD</v>
          </cell>
        </row>
        <row r="205">
          <cell r="B205">
            <v>40603</v>
          </cell>
          <cell r="C205">
            <v>40603</v>
          </cell>
          <cell r="E205">
            <v>8</v>
          </cell>
          <cell r="F205" t="str">
            <v>GEL</v>
          </cell>
          <cell r="G205">
            <v>4.6000000000000005</v>
          </cell>
          <cell r="H205" t="str">
            <v>USD</v>
          </cell>
        </row>
        <row r="206">
          <cell r="B206">
            <v>40603</v>
          </cell>
          <cell r="C206">
            <v>40603</v>
          </cell>
          <cell r="E206">
            <v>2.98</v>
          </cell>
          <cell r="F206" t="str">
            <v>GEL</v>
          </cell>
          <cell r="G206">
            <v>1.71</v>
          </cell>
          <cell r="H206" t="str">
            <v>USD</v>
          </cell>
        </row>
        <row r="207">
          <cell r="B207">
            <v>40603</v>
          </cell>
          <cell r="C207">
            <v>40603</v>
          </cell>
          <cell r="E207">
            <v>0.99</v>
          </cell>
          <cell r="F207" t="str">
            <v>GEL</v>
          </cell>
          <cell r="G207">
            <v>0.57000000000000006</v>
          </cell>
          <cell r="H207" t="str">
            <v>USD</v>
          </cell>
        </row>
        <row r="208">
          <cell r="B208">
            <v>40603</v>
          </cell>
          <cell r="C208">
            <v>40603</v>
          </cell>
          <cell r="E208">
            <v>1.74</v>
          </cell>
          <cell r="F208" t="str">
            <v>GEL</v>
          </cell>
          <cell r="G208">
            <v>1</v>
          </cell>
          <cell r="H208" t="str">
            <v>USD</v>
          </cell>
        </row>
        <row r="209">
          <cell r="B209">
            <v>40603</v>
          </cell>
          <cell r="C209">
            <v>40603</v>
          </cell>
          <cell r="E209">
            <v>1.04</v>
          </cell>
          <cell r="F209" t="str">
            <v>GEL</v>
          </cell>
          <cell r="G209">
            <v>0.6</v>
          </cell>
          <cell r="H209" t="str">
            <v>USD</v>
          </cell>
        </row>
        <row r="210">
          <cell r="B210">
            <v>40603</v>
          </cell>
          <cell r="C210">
            <v>40603</v>
          </cell>
          <cell r="E210">
            <v>11.44</v>
          </cell>
          <cell r="F210" t="str">
            <v>GEL</v>
          </cell>
          <cell r="G210">
            <v>6.57</v>
          </cell>
          <cell r="H210" t="str">
            <v>USD</v>
          </cell>
        </row>
        <row r="211">
          <cell r="B211">
            <v>40603</v>
          </cell>
          <cell r="C211">
            <v>40603</v>
          </cell>
          <cell r="E211">
            <v>6.28</v>
          </cell>
          <cell r="F211" t="str">
            <v>GEL</v>
          </cell>
          <cell r="G211">
            <v>3.6</v>
          </cell>
          <cell r="H211" t="str">
            <v>USD</v>
          </cell>
        </row>
        <row r="212">
          <cell r="B212">
            <v>40603</v>
          </cell>
          <cell r="C212">
            <v>40603</v>
          </cell>
          <cell r="E212">
            <v>0.35000000000000003</v>
          </cell>
          <cell r="F212" t="str">
            <v>GEL</v>
          </cell>
          <cell r="G212">
            <v>0.2</v>
          </cell>
          <cell r="H212" t="str">
            <v>USD</v>
          </cell>
        </row>
        <row r="213">
          <cell r="B213">
            <v>40603</v>
          </cell>
          <cell r="C213">
            <v>40603</v>
          </cell>
          <cell r="E213">
            <v>0.70000000000000007</v>
          </cell>
          <cell r="F213" t="str">
            <v>GEL</v>
          </cell>
          <cell r="G213">
            <v>0.4</v>
          </cell>
          <cell r="H213" t="str">
            <v>USD</v>
          </cell>
        </row>
        <row r="214">
          <cell r="B214">
            <v>40603</v>
          </cell>
          <cell r="C214">
            <v>40603</v>
          </cell>
          <cell r="E214">
            <v>0.19</v>
          </cell>
          <cell r="F214" t="str">
            <v>GEL</v>
          </cell>
          <cell r="G214">
            <v>0.11</v>
          </cell>
          <cell r="H214" t="str">
            <v>USD</v>
          </cell>
        </row>
        <row r="215">
          <cell r="B215">
            <v>40603</v>
          </cell>
          <cell r="C215">
            <v>40603</v>
          </cell>
          <cell r="E215">
            <v>0.35000000000000003</v>
          </cell>
          <cell r="F215" t="str">
            <v>GEL</v>
          </cell>
          <cell r="G215">
            <v>0.2</v>
          </cell>
          <cell r="H215" t="str">
            <v>USD</v>
          </cell>
        </row>
        <row r="216">
          <cell r="B216">
            <v>40603</v>
          </cell>
          <cell r="C216">
            <v>40603</v>
          </cell>
          <cell r="E216">
            <v>2.79</v>
          </cell>
          <cell r="F216" t="str">
            <v>GEL</v>
          </cell>
          <cell r="G216">
            <v>1.6</v>
          </cell>
          <cell r="H216" t="str">
            <v>USD</v>
          </cell>
        </row>
        <row r="217">
          <cell r="B217">
            <v>40603</v>
          </cell>
          <cell r="C217">
            <v>40603</v>
          </cell>
          <cell r="E217">
            <v>0.52</v>
          </cell>
          <cell r="F217" t="str">
            <v>GEL</v>
          </cell>
          <cell r="G217">
            <v>0.3</v>
          </cell>
          <cell r="H217" t="str">
            <v>USD</v>
          </cell>
        </row>
        <row r="218">
          <cell r="B218">
            <v>40603</v>
          </cell>
          <cell r="C218">
            <v>40603</v>
          </cell>
          <cell r="E218">
            <v>5.23</v>
          </cell>
          <cell r="F218" t="str">
            <v>GEL</v>
          </cell>
          <cell r="G218">
            <v>3</v>
          </cell>
          <cell r="H218" t="str">
            <v>USD</v>
          </cell>
        </row>
        <row r="219">
          <cell r="B219">
            <v>40603</v>
          </cell>
          <cell r="C219">
            <v>40603</v>
          </cell>
          <cell r="E219">
            <v>1.04</v>
          </cell>
          <cell r="F219" t="str">
            <v>GEL</v>
          </cell>
          <cell r="G219">
            <v>0.6</v>
          </cell>
          <cell r="H219" t="str">
            <v>USD</v>
          </cell>
        </row>
        <row r="220">
          <cell r="B220">
            <v>40603</v>
          </cell>
          <cell r="C220">
            <v>40603</v>
          </cell>
          <cell r="E220">
            <v>0.35000000000000003</v>
          </cell>
          <cell r="F220" t="str">
            <v>GEL</v>
          </cell>
          <cell r="G220">
            <v>0.2</v>
          </cell>
          <cell r="H220" t="str">
            <v>USD</v>
          </cell>
        </row>
        <row r="221">
          <cell r="B221">
            <v>40603</v>
          </cell>
          <cell r="C221">
            <v>40603</v>
          </cell>
          <cell r="E221">
            <v>2.79</v>
          </cell>
          <cell r="F221" t="str">
            <v>GEL</v>
          </cell>
          <cell r="G221">
            <v>1.6</v>
          </cell>
          <cell r="H221" t="str">
            <v>USD</v>
          </cell>
        </row>
        <row r="222">
          <cell r="B222">
            <v>40603</v>
          </cell>
          <cell r="C222">
            <v>40603</v>
          </cell>
          <cell r="E222">
            <v>2.79</v>
          </cell>
          <cell r="F222" t="str">
            <v>GEL</v>
          </cell>
          <cell r="G222">
            <v>1.6</v>
          </cell>
          <cell r="H222" t="str">
            <v>USD</v>
          </cell>
        </row>
        <row r="223">
          <cell r="B223">
            <v>40603</v>
          </cell>
          <cell r="C223">
            <v>40603</v>
          </cell>
          <cell r="E223">
            <v>0.35000000000000003</v>
          </cell>
          <cell r="F223" t="str">
            <v>GEL</v>
          </cell>
          <cell r="G223">
            <v>0.2</v>
          </cell>
          <cell r="H223" t="str">
            <v>USD</v>
          </cell>
        </row>
        <row r="224">
          <cell r="B224">
            <v>40603</v>
          </cell>
          <cell r="C224">
            <v>40603</v>
          </cell>
          <cell r="E224">
            <v>0.35000000000000003</v>
          </cell>
          <cell r="F224" t="str">
            <v>GEL</v>
          </cell>
          <cell r="G224">
            <v>0.2</v>
          </cell>
          <cell r="H224" t="str">
            <v>USD</v>
          </cell>
        </row>
        <row r="225">
          <cell r="B225">
            <v>40603</v>
          </cell>
          <cell r="C225">
            <v>40603</v>
          </cell>
          <cell r="E225">
            <v>0.35000000000000003</v>
          </cell>
          <cell r="F225" t="str">
            <v>GEL</v>
          </cell>
          <cell r="G225">
            <v>0.2</v>
          </cell>
          <cell r="H225" t="str">
            <v>USD</v>
          </cell>
        </row>
        <row r="226">
          <cell r="B226">
            <v>40603</v>
          </cell>
          <cell r="C226">
            <v>40603</v>
          </cell>
          <cell r="E226">
            <v>0.35000000000000003</v>
          </cell>
          <cell r="F226" t="str">
            <v>GEL</v>
          </cell>
          <cell r="G226">
            <v>0.2</v>
          </cell>
          <cell r="H226" t="str">
            <v>USD</v>
          </cell>
        </row>
        <row r="227">
          <cell r="B227">
            <v>40603</v>
          </cell>
          <cell r="C227">
            <v>40603</v>
          </cell>
          <cell r="E227">
            <v>1.04</v>
          </cell>
          <cell r="F227" t="str">
            <v>GEL</v>
          </cell>
          <cell r="G227">
            <v>0.6</v>
          </cell>
          <cell r="H227" t="str">
            <v>USD</v>
          </cell>
        </row>
        <row r="228">
          <cell r="B228">
            <v>40603</v>
          </cell>
          <cell r="C228">
            <v>40603</v>
          </cell>
          <cell r="E228">
            <v>0.35000000000000003</v>
          </cell>
          <cell r="F228" t="str">
            <v>GEL</v>
          </cell>
          <cell r="G228">
            <v>0.2</v>
          </cell>
          <cell r="H228" t="str">
            <v>USD</v>
          </cell>
        </row>
        <row r="229">
          <cell r="B229">
            <v>40603</v>
          </cell>
          <cell r="C229">
            <v>40603</v>
          </cell>
          <cell r="E229">
            <v>2.44</v>
          </cell>
          <cell r="F229" t="str">
            <v>GEL</v>
          </cell>
          <cell r="G229">
            <v>1.4000000000000001</v>
          </cell>
          <cell r="H229" t="str">
            <v>USD</v>
          </cell>
        </row>
        <row r="230">
          <cell r="B230">
            <v>40603</v>
          </cell>
          <cell r="C230">
            <v>40603</v>
          </cell>
          <cell r="E230">
            <v>0.35000000000000003</v>
          </cell>
          <cell r="F230" t="str">
            <v>GEL</v>
          </cell>
          <cell r="G230">
            <v>0.2</v>
          </cell>
          <cell r="H230" t="str">
            <v>USD</v>
          </cell>
        </row>
        <row r="231">
          <cell r="B231">
            <v>40603</v>
          </cell>
          <cell r="C231">
            <v>40603</v>
          </cell>
          <cell r="E231">
            <v>1.74</v>
          </cell>
          <cell r="F231" t="str">
            <v>GEL</v>
          </cell>
          <cell r="G231">
            <v>1</v>
          </cell>
          <cell r="H231" t="str">
            <v>USD</v>
          </cell>
        </row>
        <row r="232">
          <cell r="B232">
            <v>40603</v>
          </cell>
          <cell r="C232">
            <v>40603</v>
          </cell>
          <cell r="E232">
            <v>54.32</v>
          </cell>
          <cell r="F232" t="str">
            <v>GEL</v>
          </cell>
          <cell r="G232">
            <v>31.2</v>
          </cell>
          <cell r="H232" t="str">
            <v>USD</v>
          </cell>
        </row>
        <row r="233">
          <cell r="B233">
            <v>40603</v>
          </cell>
          <cell r="C233">
            <v>40603</v>
          </cell>
          <cell r="E233">
            <v>6.79</v>
          </cell>
          <cell r="F233" t="str">
            <v>GEL</v>
          </cell>
          <cell r="G233">
            <v>3.9</v>
          </cell>
          <cell r="H233" t="str">
            <v>USD</v>
          </cell>
        </row>
        <row r="234">
          <cell r="B234">
            <v>40603</v>
          </cell>
          <cell r="C234">
            <v>40603</v>
          </cell>
          <cell r="E234">
            <v>47.53</v>
          </cell>
          <cell r="F234" t="str">
            <v>GEL</v>
          </cell>
          <cell r="G234">
            <v>27.3</v>
          </cell>
          <cell r="H234" t="str">
            <v>USD</v>
          </cell>
        </row>
        <row r="235">
          <cell r="B235">
            <v>40603</v>
          </cell>
          <cell r="C235">
            <v>40603</v>
          </cell>
          <cell r="E235">
            <v>74.69</v>
          </cell>
          <cell r="F235" t="str">
            <v>GEL</v>
          </cell>
          <cell r="G235">
            <v>42.9</v>
          </cell>
          <cell r="H235" t="str">
            <v>USD</v>
          </cell>
        </row>
        <row r="236">
          <cell r="B236">
            <v>40603</v>
          </cell>
          <cell r="C236">
            <v>40603</v>
          </cell>
          <cell r="E236">
            <v>6.79</v>
          </cell>
          <cell r="F236" t="str">
            <v>GEL</v>
          </cell>
          <cell r="G236">
            <v>3.9</v>
          </cell>
          <cell r="H236" t="str">
            <v>USD</v>
          </cell>
        </row>
        <row r="237">
          <cell r="B237">
            <v>40603</v>
          </cell>
          <cell r="C237">
            <v>40603</v>
          </cell>
          <cell r="E237">
            <v>47.53</v>
          </cell>
          <cell r="F237" t="str">
            <v>GEL</v>
          </cell>
          <cell r="G237">
            <v>27.3</v>
          </cell>
          <cell r="H237" t="str">
            <v>USD</v>
          </cell>
        </row>
        <row r="238">
          <cell r="B238">
            <v>40603</v>
          </cell>
          <cell r="C238">
            <v>40603</v>
          </cell>
          <cell r="E238">
            <v>27.16</v>
          </cell>
          <cell r="F238" t="str">
            <v>GEL</v>
          </cell>
          <cell r="G238">
            <v>15.6</v>
          </cell>
          <cell r="H238" t="str">
            <v>USD</v>
          </cell>
        </row>
        <row r="239">
          <cell r="B239">
            <v>40603</v>
          </cell>
          <cell r="C239">
            <v>40603</v>
          </cell>
          <cell r="E239">
            <v>6.79</v>
          </cell>
          <cell r="F239" t="str">
            <v>GEL</v>
          </cell>
          <cell r="G239">
            <v>3.9</v>
          </cell>
          <cell r="H239" t="str">
            <v>USD</v>
          </cell>
        </row>
        <row r="240">
          <cell r="B240">
            <v>40603</v>
          </cell>
          <cell r="C240">
            <v>40603</v>
          </cell>
          <cell r="E240">
            <v>6.79</v>
          </cell>
          <cell r="F240" t="str">
            <v>GEL</v>
          </cell>
          <cell r="G240">
            <v>3.9</v>
          </cell>
          <cell r="H240" t="str">
            <v>USD</v>
          </cell>
        </row>
        <row r="241">
          <cell r="B241">
            <v>40603</v>
          </cell>
          <cell r="C241">
            <v>40603</v>
          </cell>
          <cell r="E241">
            <v>40.74</v>
          </cell>
          <cell r="F241" t="str">
            <v>GEL</v>
          </cell>
          <cell r="G241">
            <v>23.400000000000002</v>
          </cell>
          <cell r="H241" t="str">
            <v>USD</v>
          </cell>
        </row>
        <row r="242">
          <cell r="B242">
            <v>40603</v>
          </cell>
          <cell r="C242">
            <v>40603</v>
          </cell>
          <cell r="E242">
            <v>13.58</v>
          </cell>
          <cell r="F242" t="str">
            <v>GEL</v>
          </cell>
          <cell r="G242">
            <v>7.8</v>
          </cell>
          <cell r="H242" t="str">
            <v>USD</v>
          </cell>
        </row>
        <row r="243">
          <cell r="B243">
            <v>40603</v>
          </cell>
          <cell r="C243">
            <v>40603</v>
          </cell>
          <cell r="E243">
            <v>47.53</v>
          </cell>
          <cell r="F243" t="str">
            <v>GEL</v>
          </cell>
          <cell r="G243">
            <v>27.3</v>
          </cell>
          <cell r="H243" t="str">
            <v>USD</v>
          </cell>
        </row>
        <row r="244">
          <cell r="B244">
            <v>40603</v>
          </cell>
          <cell r="C244">
            <v>40603</v>
          </cell>
          <cell r="E244">
            <v>20.37</v>
          </cell>
          <cell r="F244" t="str">
            <v>GEL</v>
          </cell>
          <cell r="G244">
            <v>11.700000000000001</v>
          </cell>
          <cell r="H244" t="str">
            <v>USD</v>
          </cell>
        </row>
        <row r="245">
          <cell r="B245">
            <v>40603</v>
          </cell>
          <cell r="C245">
            <v>40603</v>
          </cell>
          <cell r="E245">
            <v>3.39</v>
          </cell>
          <cell r="F245" t="str">
            <v>GEL</v>
          </cell>
          <cell r="G245">
            <v>1.95</v>
          </cell>
          <cell r="H245" t="str">
            <v>USD</v>
          </cell>
        </row>
        <row r="246">
          <cell r="B246">
            <v>40603</v>
          </cell>
          <cell r="C246">
            <v>40603</v>
          </cell>
          <cell r="E246">
            <v>33.950000000000003</v>
          </cell>
          <cell r="F246" t="str">
            <v>GEL</v>
          </cell>
          <cell r="G246">
            <v>19.5</v>
          </cell>
          <cell r="H246" t="str">
            <v>USD</v>
          </cell>
        </row>
        <row r="247">
          <cell r="B247">
            <v>40603</v>
          </cell>
          <cell r="C247">
            <v>40603</v>
          </cell>
          <cell r="E247">
            <v>64.5</v>
          </cell>
          <cell r="F247" t="str">
            <v>GEL</v>
          </cell>
          <cell r="G247">
            <v>37.050000000000004</v>
          </cell>
          <cell r="H247" t="str">
            <v>USD</v>
          </cell>
        </row>
        <row r="248">
          <cell r="B248">
            <v>40603</v>
          </cell>
          <cell r="C248">
            <v>40603</v>
          </cell>
          <cell r="E248">
            <v>6.79</v>
          </cell>
          <cell r="F248" t="str">
            <v>GEL</v>
          </cell>
          <cell r="G248">
            <v>3.9</v>
          </cell>
          <cell r="H248" t="str">
            <v>USD</v>
          </cell>
        </row>
        <row r="249">
          <cell r="B249">
            <v>40603</v>
          </cell>
          <cell r="C249">
            <v>40603</v>
          </cell>
          <cell r="E249">
            <v>13.57</v>
          </cell>
          <cell r="F249" t="str">
            <v>GEL</v>
          </cell>
          <cell r="G249">
            <v>7.8</v>
          </cell>
          <cell r="H249" t="str">
            <v>USD</v>
          </cell>
        </row>
        <row r="250">
          <cell r="B250">
            <v>40603</v>
          </cell>
          <cell r="C250">
            <v>40603</v>
          </cell>
          <cell r="E250">
            <v>40.74</v>
          </cell>
          <cell r="F250" t="str">
            <v>GEL</v>
          </cell>
          <cell r="G250">
            <v>23.400000000000002</v>
          </cell>
          <cell r="H250" t="str">
            <v>USD</v>
          </cell>
        </row>
        <row r="251">
          <cell r="B251">
            <v>40603</v>
          </cell>
          <cell r="C251">
            <v>40603</v>
          </cell>
          <cell r="E251">
            <v>6.79</v>
          </cell>
          <cell r="F251" t="str">
            <v>GEL</v>
          </cell>
          <cell r="G251">
            <v>3.9</v>
          </cell>
          <cell r="H251" t="str">
            <v>USD</v>
          </cell>
        </row>
        <row r="252">
          <cell r="B252">
            <v>40603</v>
          </cell>
          <cell r="C252">
            <v>40603</v>
          </cell>
          <cell r="E252">
            <v>44.13</v>
          </cell>
          <cell r="F252" t="str">
            <v>GEL</v>
          </cell>
          <cell r="G252">
            <v>25.35</v>
          </cell>
          <cell r="H252" t="str">
            <v>USD</v>
          </cell>
        </row>
        <row r="253">
          <cell r="B253">
            <v>40603</v>
          </cell>
          <cell r="C253">
            <v>40603</v>
          </cell>
          <cell r="E253">
            <v>6.79</v>
          </cell>
          <cell r="F253" t="str">
            <v>GEL</v>
          </cell>
          <cell r="G253">
            <v>3.9</v>
          </cell>
          <cell r="H253" t="str">
            <v>USD</v>
          </cell>
        </row>
        <row r="254">
          <cell r="B254">
            <v>40603</v>
          </cell>
          <cell r="C254">
            <v>40603</v>
          </cell>
          <cell r="E254">
            <v>6.79</v>
          </cell>
          <cell r="F254" t="str">
            <v>GEL</v>
          </cell>
          <cell r="G254">
            <v>3.9</v>
          </cell>
          <cell r="H254" t="str">
            <v>USD</v>
          </cell>
        </row>
        <row r="255">
          <cell r="B255">
            <v>40603</v>
          </cell>
          <cell r="C255">
            <v>40603</v>
          </cell>
          <cell r="E255">
            <v>6.79</v>
          </cell>
          <cell r="F255" t="str">
            <v>GEL</v>
          </cell>
          <cell r="G255">
            <v>3.9</v>
          </cell>
          <cell r="H255" t="str">
            <v>USD</v>
          </cell>
        </row>
        <row r="256">
          <cell r="B256">
            <v>40603</v>
          </cell>
          <cell r="C256">
            <v>40603</v>
          </cell>
          <cell r="E256">
            <v>10.18</v>
          </cell>
          <cell r="F256" t="str">
            <v>GEL</v>
          </cell>
          <cell r="G256">
            <v>5.8500000000000005</v>
          </cell>
          <cell r="H256" t="str">
            <v>USD</v>
          </cell>
        </row>
        <row r="257">
          <cell r="B257">
            <v>40603</v>
          </cell>
          <cell r="C257">
            <v>40603</v>
          </cell>
          <cell r="E257">
            <v>54.32</v>
          </cell>
          <cell r="F257" t="str">
            <v>GEL</v>
          </cell>
          <cell r="G257">
            <v>31.2</v>
          </cell>
          <cell r="H257" t="str">
            <v>USD</v>
          </cell>
        </row>
        <row r="258">
          <cell r="B258">
            <v>40603</v>
          </cell>
          <cell r="C258">
            <v>40603</v>
          </cell>
          <cell r="E258">
            <v>27.16</v>
          </cell>
          <cell r="F258" t="str">
            <v>GEL</v>
          </cell>
          <cell r="G258">
            <v>15.6</v>
          </cell>
          <cell r="H258" t="str">
            <v>USD</v>
          </cell>
        </row>
        <row r="259">
          <cell r="B259">
            <v>40603</v>
          </cell>
          <cell r="C259">
            <v>40603</v>
          </cell>
          <cell r="E259">
            <v>27.16</v>
          </cell>
          <cell r="F259" t="str">
            <v>GEL</v>
          </cell>
          <cell r="G259">
            <v>15.6</v>
          </cell>
          <cell r="H259" t="str">
            <v>USD</v>
          </cell>
        </row>
        <row r="260">
          <cell r="B260">
            <v>40603</v>
          </cell>
          <cell r="C260">
            <v>40603</v>
          </cell>
          <cell r="E260">
            <v>47.53</v>
          </cell>
          <cell r="F260" t="str">
            <v>GEL</v>
          </cell>
          <cell r="G260">
            <v>27.3</v>
          </cell>
          <cell r="H260" t="str">
            <v>USD</v>
          </cell>
        </row>
        <row r="261">
          <cell r="B261">
            <v>40603</v>
          </cell>
          <cell r="C261">
            <v>40603</v>
          </cell>
          <cell r="E261">
            <v>20.37</v>
          </cell>
          <cell r="F261" t="str">
            <v>GEL</v>
          </cell>
          <cell r="G261">
            <v>11.700000000000001</v>
          </cell>
          <cell r="H261" t="str">
            <v>USD</v>
          </cell>
        </row>
        <row r="262">
          <cell r="B262">
            <v>40603</v>
          </cell>
          <cell r="C262">
            <v>40603</v>
          </cell>
          <cell r="E262">
            <v>33.950000000000003</v>
          </cell>
          <cell r="F262" t="str">
            <v>GEL</v>
          </cell>
          <cell r="G262">
            <v>19.5</v>
          </cell>
          <cell r="H262" t="str">
            <v>USD</v>
          </cell>
        </row>
        <row r="263">
          <cell r="B263">
            <v>40603</v>
          </cell>
          <cell r="C263">
            <v>40603</v>
          </cell>
          <cell r="E263">
            <v>6.79</v>
          </cell>
          <cell r="F263" t="str">
            <v>GEL</v>
          </cell>
          <cell r="G263">
            <v>3.9</v>
          </cell>
          <cell r="H263" t="str">
            <v>USD</v>
          </cell>
        </row>
        <row r="264">
          <cell r="B264">
            <v>40603</v>
          </cell>
          <cell r="C264">
            <v>40603</v>
          </cell>
          <cell r="E264">
            <v>27.16</v>
          </cell>
          <cell r="F264" t="str">
            <v>GEL</v>
          </cell>
          <cell r="G264">
            <v>15.6</v>
          </cell>
          <cell r="H264" t="str">
            <v>USD</v>
          </cell>
        </row>
        <row r="265">
          <cell r="B265">
            <v>40603</v>
          </cell>
          <cell r="C265">
            <v>40603</v>
          </cell>
          <cell r="E265">
            <v>6.79</v>
          </cell>
          <cell r="F265" t="str">
            <v>GEL</v>
          </cell>
          <cell r="G265">
            <v>3.9</v>
          </cell>
          <cell r="H265" t="str">
            <v>USD</v>
          </cell>
        </row>
        <row r="266">
          <cell r="B266">
            <v>40603</v>
          </cell>
          <cell r="C266">
            <v>40603</v>
          </cell>
          <cell r="E266">
            <v>108.64</v>
          </cell>
          <cell r="F266" t="str">
            <v>GEL</v>
          </cell>
          <cell r="G266">
            <v>62.4</v>
          </cell>
          <cell r="H266" t="str">
            <v>USD</v>
          </cell>
        </row>
        <row r="267">
          <cell r="B267">
            <v>40603</v>
          </cell>
          <cell r="C267">
            <v>40603</v>
          </cell>
          <cell r="E267">
            <v>37.340000000000003</v>
          </cell>
          <cell r="F267" t="str">
            <v>GEL</v>
          </cell>
          <cell r="G267">
            <v>21.45</v>
          </cell>
          <cell r="H267" t="str">
            <v>USD</v>
          </cell>
        </row>
        <row r="268">
          <cell r="B268">
            <v>40603</v>
          </cell>
          <cell r="C268">
            <v>40603</v>
          </cell>
          <cell r="E268">
            <v>13.57</v>
          </cell>
          <cell r="F268" t="str">
            <v>GEL</v>
          </cell>
          <cell r="G268">
            <v>7.8</v>
          </cell>
          <cell r="H268" t="str">
            <v>USD</v>
          </cell>
        </row>
        <row r="269">
          <cell r="B269">
            <v>40603</v>
          </cell>
          <cell r="C269">
            <v>40603</v>
          </cell>
          <cell r="E269">
            <v>6.79</v>
          </cell>
          <cell r="F269" t="str">
            <v>GEL</v>
          </cell>
          <cell r="G269">
            <v>3.9</v>
          </cell>
          <cell r="H269" t="str">
            <v>USD</v>
          </cell>
        </row>
        <row r="270">
          <cell r="B270">
            <v>40603</v>
          </cell>
          <cell r="C270">
            <v>40603</v>
          </cell>
          <cell r="E270">
            <v>10.18</v>
          </cell>
          <cell r="F270" t="str">
            <v>GEL</v>
          </cell>
          <cell r="G270">
            <v>5.8500000000000005</v>
          </cell>
          <cell r="H270" t="str">
            <v>USD</v>
          </cell>
        </row>
        <row r="271">
          <cell r="B271">
            <v>40603</v>
          </cell>
          <cell r="C271">
            <v>40603</v>
          </cell>
          <cell r="E271">
            <v>10.18</v>
          </cell>
          <cell r="F271" t="str">
            <v>GEL</v>
          </cell>
          <cell r="G271">
            <v>5.8500000000000005</v>
          </cell>
          <cell r="H271" t="str">
            <v>USD</v>
          </cell>
        </row>
        <row r="272">
          <cell r="B272">
            <v>40603</v>
          </cell>
          <cell r="C272">
            <v>40603</v>
          </cell>
          <cell r="E272">
            <v>3.39</v>
          </cell>
          <cell r="F272" t="str">
            <v>GEL</v>
          </cell>
          <cell r="G272">
            <v>1.95</v>
          </cell>
          <cell r="H272" t="str">
            <v>USD</v>
          </cell>
        </row>
        <row r="273">
          <cell r="B273">
            <v>40603</v>
          </cell>
          <cell r="C273">
            <v>40603</v>
          </cell>
          <cell r="E273">
            <v>16.96</v>
          </cell>
          <cell r="F273" t="str">
            <v>GEL</v>
          </cell>
          <cell r="G273">
            <v>9.75</v>
          </cell>
          <cell r="H273" t="str">
            <v>USD</v>
          </cell>
        </row>
        <row r="274">
          <cell r="B274">
            <v>40603</v>
          </cell>
          <cell r="C274">
            <v>40603</v>
          </cell>
          <cell r="E274">
            <v>20.37</v>
          </cell>
          <cell r="F274" t="str">
            <v>GEL</v>
          </cell>
          <cell r="G274">
            <v>11.700000000000001</v>
          </cell>
          <cell r="H274" t="str">
            <v>USD</v>
          </cell>
        </row>
        <row r="275">
          <cell r="B275">
            <v>40603</v>
          </cell>
          <cell r="C275">
            <v>40603</v>
          </cell>
          <cell r="E275">
            <v>20.37</v>
          </cell>
          <cell r="F275" t="str">
            <v>GEL</v>
          </cell>
          <cell r="G275">
            <v>11.700000000000001</v>
          </cell>
          <cell r="H275" t="str">
            <v>USD</v>
          </cell>
        </row>
        <row r="276">
          <cell r="B276">
            <v>40603</v>
          </cell>
          <cell r="C276">
            <v>40603</v>
          </cell>
          <cell r="E276">
            <v>6.79</v>
          </cell>
          <cell r="F276" t="str">
            <v>GEL</v>
          </cell>
          <cell r="G276">
            <v>3.9</v>
          </cell>
          <cell r="H276" t="str">
            <v>USD</v>
          </cell>
        </row>
        <row r="277">
          <cell r="B277">
            <v>40603</v>
          </cell>
          <cell r="C277">
            <v>40603</v>
          </cell>
          <cell r="E277">
            <v>6.79</v>
          </cell>
          <cell r="F277" t="str">
            <v>GEL</v>
          </cell>
          <cell r="G277">
            <v>3.9</v>
          </cell>
          <cell r="H277" t="str">
            <v>USD</v>
          </cell>
        </row>
        <row r="278">
          <cell r="B278">
            <v>40603</v>
          </cell>
          <cell r="C278">
            <v>40603</v>
          </cell>
          <cell r="E278">
            <v>13.58</v>
          </cell>
          <cell r="F278" t="str">
            <v>GEL</v>
          </cell>
          <cell r="G278">
            <v>7.8</v>
          </cell>
          <cell r="H278" t="str">
            <v>USD</v>
          </cell>
        </row>
        <row r="279">
          <cell r="B279">
            <v>40603</v>
          </cell>
          <cell r="C279">
            <v>40603</v>
          </cell>
          <cell r="E279">
            <v>9.51</v>
          </cell>
          <cell r="F279" t="str">
            <v>GEL</v>
          </cell>
          <cell r="G279">
            <v>5.46</v>
          </cell>
          <cell r="H279" t="str">
            <v>USD</v>
          </cell>
        </row>
        <row r="280">
          <cell r="B280">
            <v>40603</v>
          </cell>
          <cell r="C280">
            <v>40603</v>
          </cell>
          <cell r="E280">
            <v>6.79</v>
          </cell>
          <cell r="F280" t="str">
            <v>GEL</v>
          </cell>
          <cell r="G280">
            <v>3.9</v>
          </cell>
          <cell r="H280" t="str">
            <v>USD</v>
          </cell>
        </row>
        <row r="281">
          <cell r="B281">
            <v>40603</v>
          </cell>
          <cell r="C281">
            <v>40603</v>
          </cell>
          <cell r="E281">
            <v>3.39</v>
          </cell>
          <cell r="F281" t="str">
            <v>GEL</v>
          </cell>
          <cell r="G281">
            <v>1.95</v>
          </cell>
          <cell r="H281" t="str">
            <v>USD</v>
          </cell>
        </row>
        <row r="282">
          <cell r="B282">
            <v>40603</v>
          </cell>
          <cell r="C282">
            <v>40603</v>
          </cell>
          <cell r="E282">
            <v>4.07</v>
          </cell>
          <cell r="F282" t="str">
            <v>GEL</v>
          </cell>
          <cell r="G282">
            <v>2.34</v>
          </cell>
          <cell r="H282" t="str">
            <v>USD</v>
          </cell>
        </row>
        <row r="283">
          <cell r="B283">
            <v>40603</v>
          </cell>
          <cell r="C283">
            <v>40603</v>
          </cell>
          <cell r="E283">
            <v>33.950000000000003</v>
          </cell>
          <cell r="F283" t="str">
            <v>GEL</v>
          </cell>
          <cell r="G283">
            <v>19.5</v>
          </cell>
          <cell r="H283" t="str">
            <v>USD</v>
          </cell>
        </row>
        <row r="284">
          <cell r="B284">
            <v>40603</v>
          </cell>
          <cell r="C284">
            <v>40603</v>
          </cell>
          <cell r="E284">
            <v>10.18</v>
          </cell>
          <cell r="F284" t="str">
            <v>GEL</v>
          </cell>
          <cell r="G284">
            <v>5.8500000000000005</v>
          </cell>
          <cell r="H284" t="str">
            <v>USD</v>
          </cell>
        </row>
        <row r="285">
          <cell r="B285">
            <v>40603</v>
          </cell>
          <cell r="C285">
            <v>40603</v>
          </cell>
          <cell r="E285">
            <v>13.58</v>
          </cell>
          <cell r="F285" t="str">
            <v>GEL</v>
          </cell>
          <cell r="G285">
            <v>7.8</v>
          </cell>
          <cell r="H285" t="str">
            <v>USD</v>
          </cell>
        </row>
        <row r="286">
          <cell r="B286">
            <v>40603</v>
          </cell>
          <cell r="C286">
            <v>40603</v>
          </cell>
          <cell r="E286">
            <v>74.69</v>
          </cell>
          <cell r="F286" t="str">
            <v>GEL</v>
          </cell>
          <cell r="G286">
            <v>42.9</v>
          </cell>
          <cell r="H286" t="str">
            <v>USD</v>
          </cell>
        </row>
        <row r="287">
          <cell r="B287">
            <v>40603</v>
          </cell>
          <cell r="C287">
            <v>40603</v>
          </cell>
          <cell r="E287">
            <v>6.79</v>
          </cell>
          <cell r="F287" t="str">
            <v>GEL</v>
          </cell>
          <cell r="G287">
            <v>3.9</v>
          </cell>
          <cell r="H287" t="str">
            <v>USD</v>
          </cell>
        </row>
        <row r="288">
          <cell r="B288">
            <v>40603</v>
          </cell>
          <cell r="C288">
            <v>40603</v>
          </cell>
          <cell r="E288">
            <v>108.64</v>
          </cell>
          <cell r="F288" t="str">
            <v>GEL</v>
          </cell>
          <cell r="G288">
            <v>62.4</v>
          </cell>
          <cell r="H288" t="str">
            <v>USD</v>
          </cell>
        </row>
        <row r="289">
          <cell r="B289">
            <v>40603</v>
          </cell>
          <cell r="C289">
            <v>40603</v>
          </cell>
          <cell r="E289">
            <v>3.39</v>
          </cell>
          <cell r="F289" t="str">
            <v>GEL</v>
          </cell>
          <cell r="G289">
            <v>1.95</v>
          </cell>
          <cell r="H289" t="str">
            <v>USD</v>
          </cell>
        </row>
        <row r="290">
          <cell r="B290">
            <v>40603</v>
          </cell>
          <cell r="C290">
            <v>40603</v>
          </cell>
          <cell r="E290">
            <v>6.79</v>
          </cell>
          <cell r="F290" t="str">
            <v>GEL</v>
          </cell>
          <cell r="G290">
            <v>3.9</v>
          </cell>
          <cell r="H290" t="str">
            <v>USD</v>
          </cell>
        </row>
        <row r="291">
          <cell r="B291">
            <v>40603</v>
          </cell>
          <cell r="C291">
            <v>40603</v>
          </cell>
          <cell r="E291">
            <v>6.79</v>
          </cell>
          <cell r="F291" t="str">
            <v>GEL</v>
          </cell>
          <cell r="G291">
            <v>3.9</v>
          </cell>
          <cell r="H291" t="str">
            <v>USD</v>
          </cell>
        </row>
        <row r="292">
          <cell r="B292">
            <v>40603</v>
          </cell>
          <cell r="C292">
            <v>40603</v>
          </cell>
          <cell r="E292">
            <v>9.51</v>
          </cell>
          <cell r="F292" t="str">
            <v>GEL</v>
          </cell>
          <cell r="G292">
            <v>5.46</v>
          </cell>
          <cell r="H292" t="str">
            <v>USD</v>
          </cell>
        </row>
        <row r="293">
          <cell r="B293">
            <v>40603</v>
          </cell>
          <cell r="C293">
            <v>40603</v>
          </cell>
          <cell r="E293">
            <v>27.16</v>
          </cell>
          <cell r="F293" t="str">
            <v>GEL</v>
          </cell>
          <cell r="G293">
            <v>15.6</v>
          </cell>
          <cell r="H293" t="str">
            <v>USD</v>
          </cell>
        </row>
        <row r="294">
          <cell r="B294">
            <v>40603</v>
          </cell>
          <cell r="C294">
            <v>40603</v>
          </cell>
          <cell r="E294">
            <v>20.37</v>
          </cell>
          <cell r="F294" t="str">
            <v>GEL</v>
          </cell>
          <cell r="G294">
            <v>11.700000000000001</v>
          </cell>
          <cell r="H294" t="str">
            <v>USD</v>
          </cell>
        </row>
        <row r="295">
          <cell r="B295">
            <v>40603</v>
          </cell>
          <cell r="C295">
            <v>40603</v>
          </cell>
          <cell r="E295">
            <v>6.79</v>
          </cell>
          <cell r="F295" t="str">
            <v>GEL</v>
          </cell>
          <cell r="G295">
            <v>3.9</v>
          </cell>
          <cell r="H295" t="str">
            <v>USD</v>
          </cell>
        </row>
        <row r="296">
          <cell r="B296">
            <v>40603</v>
          </cell>
          <cell r="C296">
            <v>40603</v>
          </cell>
          <cell r="E296">
            <v>47.53</v>
          </cell>
          <cell r="F296" t="str">
            <v>GEL</v>
          </cell>
          <cell r="G296">
            <v>27.3</v>
          </cell>
          <cell r="H296" t="str">
            <v>USD</v>
          </cell>
        </row>
        <row r="297">
          <cell r="B297">
            <v>40603</v>
          </cell>
          <cell r="C297">
            <v>40603</v>
          </cell>
          <cell r="E297">
            <v>6.79</v>
          </cell>
          <cell r="F297" t="str">
            <v>GEL</v>
          </cell>
          <cell r="G297">
            <v>3.9</v>
          </cell>
          <cell r="H297" t="str">
            <v>USD</v>
          </cell>
        </row>
        <row r="298">
          <cell r="B298">
            <v>40603</v>
          </cell>
          <cell r="C298">
            <v>40603</v>
          </cell>
          <cell r="E298">
            <v>3.39</v>
          </cell>
          <cell r="F298" t="str">
            <v>GEL</v>
          </cell>
          <cell r="G298">
            <v>1.95</v>
          </cell>
          <cell r="H298" t="str">
            <v>USD</v>
          </cell>
        </row>
        <row r="299">
          <cell r="B299">
            <v>40603</v>
          </cell>
          <cell r="C299">
            <v>40603</v>
          </cell>
          <cell r="E299">
            <v>44.12</v>
          </cell>
          <cell r="F299" t="str">
            <v>GEL</v>
          </cell>
          <cell r="G299">
            <v>25.35</v>
          </cell>
          <cell r="H299" t="str">
            <v>USD</v>
          </cell>
        </row>
        <row r="300">
          <cell r="B300">
            <v>40603</v>
          </cell>
          <cell r="C300">
            <v>40603</v>
          </cell>
          <cell r="E300">
            <v>33.950000000000003</v>
          </cell>
          <cell r="F300" t="str">
            <v>GEL</v>
          </cell>
          <cell r="G300">
            <v>19.5</v>
          </cell>
          <cell r="H300" t="str">
            <v>USD</v>
          </cell>
        </row>
        <row r="301">
          <cell r="B301">
            <v>40603</v>
          </cell>
          <cell r="C301">
            <v>40603</v>
          </cell>
          <cell r="E301">
            <v>13.58</v>
          </cell>
          <cell r="F301" t="str">
            <v>GEL</v>
          </cell>
          <cell r="G301">
            <v>7.8</v>
          </cell>
          <cell r="H301" t="str">
            <v>USD</v>
          </cell>
        </row>
        <row r="302">
          <cell r="B302">
            <v>40603</v>
          </cell>
          <cell r="C302">
            <v>40603</v>
          </cell>
          <cell r="E302">
            <v>10.18</v>
          </cell>
          <cell r="F302" t="str">
            <v>GEL</v>
          </cell>
          <cell r="G302">
            <v>5.8500000000000005</v>
          </cell>
          <cell r="H302" t="str">
            <v>USD</v>
          </cell>
        </row>
        <row r="303">
          <cell r="B303">
            <v>40603</v>
          </cell>
          <cell r="C303">
            <v>40603</v>
          </cell>
          <cell r="E303">
            <v>2.72</v>
          </cell>
          <cell r="F303" t="str">
            <v>GEL</v>
          </cell>
          <cell r="G303">
            <v>1.56</v>
          </cell>
          <cell r="H303" t="str">
            <v>USD</v>
          </cell>
        </row>
        <row r="304">
          <cell r="B304">
            <v>40603</v>
          </cell>
          <cell r="C304">
            <v>40603</v>
          </cell>
          <cell r="E304">
            <v>27.150000000000002</v>
          </cell>
          <cell r="F304" t="str">
            <v>GEL</v>
          </cell>
          <cell r="G304">
            <v>15.6</v>
          </cell>
          <cell r="H304" t="str">
            <v>USD</v>
          </cell>
        </row>
        <row r="305">
          <cell r="B305">
            <v>40603</v>
          </cell>
          <cell r="C305">
            <v>40603</v>
          </cell>
          <cell r="E305">
            <v>3.39</v>
          </cell>
          <cell r="F305" t="str">
            <v>GEL</v>
          </cell>
          <cell r="G305">
            <v>1.95</v>
          </cell>
          <cell r="H305" t="str">
            <v>USD</v>
          </cell>
        </row>
        <row r="306">
          <cell r="B306">
            <v>40603</v>
          </cell>
          <cell r="C306">
            <v>40603</v>
          </cell>
          <cell r="E306">
            <v>6.79</v>
          </cell>
          <cell r="F306" t="str">
            <v>GEL</v>
          </cell>
          <cell r="G306">
            <v>3.9</v>
          </cell>
          <cell r="H306" t="str">
            <v>USD</v>
          </cell>
        </row>
        <row r="307">
          <cell r="B307">
            <v>40603</v>
          </cell>
          <cell r="C307">
            <v>40603</v>
          </cell>
          <cell r="E307">
            <v>6.79</v>
          </cell>
          <cell r="F307" t="str">
            <v>GEL</v>
          </cell>
          <cell r="G307">
            <v>3.9</v>
          </cell>
          <cell r="H307" t="str">
            <v>USD</v>
          </cell>
        </row>
        <row r="308">
          <cell r="B308">
            <v>40603</v>
          </cell>
          <cell r="C308">
            <v>40603</v>
          </cell>
          <cell r="E308">
            <v>3.39</v>
          </cell>
          <cell r="F308" t="str">
            <v>GEL</v>
          </cell>
          <cell r="G308">
            <v>1.95</v>
          </cell>
          <cell r="H308" t="str">
            <v>USD</v>
          </cell>
        </row>
        <row r="309">
          <cell r="B309">
            <v>40603</v>
          </cell>
          <cell r="C309">
            <v>40603</v>
          </cell>
          <cell r="E309">
            <v>6.79</v>
          </cell>
          <cell r="F309" t="str">
            <v>GEL</v>
          </cell>
          <cell r="G309">
            <v>3.9</v>
          </cell>
          <cell r="H309" t="str">
            <v>USD</v>
          </cell>
        </row>
        <row r="310">
          <cell r="B310">
            <v>40603</v>
          </cell>
          <cell r="C310">
            <v>40603</v>
          </cell>
          <cell r="E310">
            <v>67.900000000000006</v>
          </cell>
          <cell r="F310" t="str">
            <v>GEL</v>
          </cell>
          <cell r="G310">
            <v>39</v>
          </cell>
          <cell r="H310" t="str">
            <v>USD</v>
          </cell>
        </row>
        <row r="311">
          <cell r="B311">
            <v>40603</v>
          </cell>
          <cell r="C311">
            <v>40603</v>
          </cell>
          <cell r="E311">
            <v>13.58</v>
          </cell>
          <cell r="F311" t="str">
            <v>GEL</v>
          </cell>
          <cell r="G311">
            <v>7.8</v>
          </cell>
          <cell r="H311" t="str">
            <v>USD</v>
          </cell>
        </row>
        <row r="312">
          <cell r="B312">
            <v>40603</v>
          </cell>
          <cell r="C312">
            <v>40603</v>
          </cell>
          <cell r="E312">
            <v>6.79</v>
          </cell>
          <cell r="F312" t="str">
            <v>GEL</v>
          </cell>
          <cell r="G312">
            <v>3.9</v>
          </cell>
          <cell r="H312" t="str">
            <v>USD</v>
          </cell>
        </row>
        <row r="313">
          <cell r="B313">
            <v>40603</v>
          </cell>
          <cell r="C313">
            <v>40603</v>
          </cell>
          <cell r="E313">
            <v>13.58</v>
          </cell>
          <cell r="F313" t="str">
            <v>GEL</v>
          </cell>
          <cell r="G313">
            <v>7.8</v>
          </cell>
          <cell r="H313" t="str">
            <v>USD</v>
          </cell>
        </row>
        <row r="314">
          <cell r="B314">
            <v>40603</v>
          </cell>
          <cell r="C314">
            <v>40603</v>
          </cell>
          <cell r="E314">
            <v>20.37</v>
          </cell>
          <cell r="F314" t="str">
            <v>GEL</v>
          </cell>
          <cell r="G314">
            <v>11.700000000000001</v>
          </cell>
          <cell r="H314" t="str">
            <v>USD</v>
          </cell>
        </row>
        <row r="315">
          <cell r="B315">
            <v>40603</v>
          </cell>
          <cell r="C315">
            <v>40603</v>
          </cell>
          <cell r="E315">
            <v>10.18</v>
          </cell>
          <cell r="F315" t="str">
            <v>GEL</v>
          </cell>
          <cell r="G315">
            <v>5.8500000000000005</v>
          </cell>
          <cell r="H315" t="str">
            <v>USD</v>
          </cell>
        </row>
        <row r="316">
          <cell r="B316">
            <v>40603</v>
          </cell>
          <cell r="C316">
            <v>40603</v>
          </cell>
          <cell r="E316">
            <v>13.58</v>
          </cell>
          <cell r="F316" t="str">
            <v>GEL</v>
          </cell>
          <cell r="G316">
            <v>7.8</v>
          </cell>
          <cell r="H316" t="str">
            <v>USD</v>
          </cell>
        </row>
        <row r="317">
          <cell r="B317">
            <v>40603</v>
          </cell>
          <cell r="C317">
            <v>40603</v>
          </cell>
          <cell r="E317">
            <v>20.37</v>
          </cell>
          <cell r="F317" t="str">
            <v>GEL</v>
          </cell>
          <cell r="G317">
            <v>11.700000000000001</v>
          </cell>
          <cell r="H317" t="str">
            <v>USD</v>
          </cell>
        </row>
        <row r="318">
          <cell r="B318">
            <v>40603</v>
          </cell>
          <cell r="C318">
            <v>40603</v>
          </cell>
          <cell r="E318">
            <v>6.79</v>
          </cell>
          <cell r="F318" t="str">
            <v>GEL</v>
          </cell>
          <cell r="G318">
            <v>3.9</v>
          </cell>
          <cell r="H318" t="str">
            <v>USD</v>
          </cell>
        </row>
        <row r="319">
          <cell r="B319">
            <v>40603</v>
          </cell>
          <cell r="C319">
            <v>40603</v>
          </cell>
          <cell r="E319">
            <v>40.74</v>
          </cell>
          <cell r="F319" t="str">
            <v>GEL</v>
          </cell>
          <cell r="G319">
            <v>23.400000000000002</v>
          </cell>
          <cell r="H319" t="str">
            <v>USD</v>
          </cell>
        </row>
        <row r="320">
          <cell r="B320">
            <v>40603</v>
          </cell>
          <cell r="C320">
            <v>40603</v>
          </cell>
          <cell r="E320">
            <v>6.79</v>
          </cell>
          <cell r="F320" t="str">
            <v>GEL</v>
          </cell>
          <cell r="G320">
            <v>3.9</v>
          </cell>
          <cell r="H320" t="str">
            <v>USD</v>
          </cell>
        </row>
        <row r="321">
          <cell r="B321">
            <v>40603</v>
          </cell>
          <cell r="C321">
            <v>40603</v>
          </cell>
          <cell r="E321">
            <v>6.79</v>
          </cell>
          <cell r="F321" t="str">
            <v>GEL</v>
          </cell>
          <cell r="G321">
            <v>3.9</v>
          </cell>
          <cell r="H321" t="str">
            <v>USD</v>
          </cell>
        </row>
        <row r="322">
          <cell r="B322">
            <v>40603</v>
          </cell>
          <cell r="C322">
            <v>40603</v>
          </cell>
          <cell r="E322">
            <v>10.18</v>
          </cell>
          <cell r="F322" t="str">
            <v>GEL</v>
          </cell>
          <cell r="G322">
            <v>5.8500000000000005</v>
          </cell>
          <cell r="H322" t="str">
            <v>USD</v>
          </cell>
        </row>
        <row r="323">
          <cell r="B323">
            <v>40603</v>
          </cell>
          <cell r="C323">
            <v>40603</v>
          </cell>
          <cell r="E323">
            <v>3.39</v>
          </cell>
          <cell r="F323" t="str">
            <v>GEL</v>
          </cell>
          <cell r="G323">
            <v>1.95</v>
          </cell>
          <cell r="H323" t="str">
            <v>USD</v>
          </cell>
        </row>
        <row r="324">
          <cell r="B324">
            <v>40603</v>
          </cell>
          <cell r="C324">
            <v>40603</v>
          </cell>
          <cell r="E324">
            <v>6.79</v>
          </cell>
          <cell r="F324" t="str">
            <v>GEL</v>
          </cell>
          <cell r="G324">
            <v>3.9</v>
          </cell>
          <cell r="H324" t="str">
            <v>USD</v>
          </cell>
        </row>
        <row r="325">
          <cell r="B325">
            <v>40603</v>
          </cell>
          <cell r="C325">
            <v>40603</v>
          </cell>
          <cell r="E325">
            <v>13.58</v>
          </cell>
          <cell r="F325" t="str">
            <v>GEL</v>
          </cell>
          <cell r="G325">
            <v>7.8</v>
          </cell>
          <cell r="H325" t="str">
            <v>USD</v>
          </cell>
        </row>
        <row r="326">
          <cell r="B326">
            <v>40603</v>
          </cell>
          <cell r="C326">
            <v>40603</v>
          </cell>
          <cell r="E326">
            <v>6.79</v>
          </cell>
          <cell r="F326" t="str">
            <v>GEL</v>
          </cell>
          <cell r="G326">
            <v>3.9</v>
          </cell>
          <cell r="H326" t="str">
            <v>USD</v>
          </cell>
        </row>
        <row r="327">
          <cell r="B327">
            <v>40603</v>
          </cell>
          <cell r="C327">
            <v>40603</v>
          </cell>
          <cell r="E327">
            <v>47.53</v>
          </cell>
          <cell r="F327" t="str">
            <v>GEL</v>
          </cell>
          <cell r="G327">
            <v>27.3</v>
          </cell>
          <cell r="H327" t="str">
            <v>USD</v>
          </cell>
        </row>
        <row r="328">
          <cell r="B328">
            <v>40603</v>
          </cell>
          <cell r="C328">
            <v>40603</v>
          </cell>
          <cell r="E328">
            <v>3.39</v>
          </cell>
          <cell r="F328" t="str">
            <v>GEL</v>
          </cell>
          <cell r="G328">
            <v>1.95</v>
          </cell>
          <cell r="H328" t="str">
            <v>USD</v>
          </cell>
        </row>
        <row r="329">
          <cell r="B329">
            <v>40603</v>
          </cell>
          <cell r="C329">
            <v>40603</v>
          </cell>
          <cell r="E329">
            <v>6.79</v>
          </cell>
          <cell r="F329" t="str">
            <v>GEL</v>
          </cell>
          <cell r="G329">
            <v>3.9</v>
          </cell>
          <cell r="H329" t="str">
            <v>USD</v>
          </cell>
        </row>
        <row r="330">
          <cell r="B330">
            <v>40603</v>
          </cell>
          <cell r="C330">
            <v>40603</v>
          </cell>
          <cell r="E330">
            <v>54.32</v>
          </cell>
          <cell r="F330" t="str">
            <v>GEL</v>
          </cell>
          <cell r="G330">
            <v>31.2</v>
          </cell>
          <cell r="H330" t="str">
            <v>USD</v>
          </cell>
        </row>
        <row r="331">
          <cell r="B331">
            <v>40603</v>
          </cell>
          <cell r="C331">
            <v>40603</v>
          </cell>
          <cell r="E331">
            <v>6.79</v>
          </cell>
          <cell r="F331" t="str">
            <v>GEL</v>
          </cell>
          <cell r="G331">
            <v>3.9</v>
          </cell>
          <cell r="H331" t="str">
            <v>USD</v>
          </cell>
        </row>
        <row r="332">
          <cell r="B332">
            <v>40603</v>
          </cell>
          <cell r="C332">
            <v>40603</v>
          </cell>
          <cell r="E332">
            <v>3.39</v>
          </cell>
          <cell r="F332" t="str">
            <v>GEL</v>
          </cell>
          <cell r="G332">
            <v>1.95</v>
          </cell>
          <cell r="H332" t="str">
            <v>USD</v>
          </cell>
        </row>
        <row r="333">
          <cell r="B333">
            <v>40603</v>
          </cell>
          <cell r="C333">
            <v>40603</v>
          </cell>
          <cell r="E333">
            <v>33.950000000000003</v>
          </cell>
          <cell r="F333" t="str">
            <v>GEL</v>
          </cell>
          <cell r="G333">
            <v>19.5</v>
          </cell>
          <cell r="H333" t="str">
            <v>USD</v>
          </cell>
        </row>
        <row r="334">
          <cell r="B334">
            <v>40603</v>
          </cell>
          <cell r="C334">
            <v>40603</v>
          </cell>
          <cell r="E334">
            <v>6.79</v>
          </cell>
          <cell r="F334" t="str">
            <v>GEL</v>
          </cell>
          <cell r="G334">
            <v>3.9</v>
          </cell>
          <cell r="H334" t="str">
            <v>USD</v>
          </cell>
        </row>
        <row r="335">
          <cell r="B335">
            <v>40603</v>
          </cell>
          <cell r="C335">
            <v>40603</v>
          </cell>
          <cell r="E335">
            <v>3.39</v>
          </cell>
          <cell r="F335" t="str">
            <v>GEL</v>
          </cell>
          <cell r="G335">
            <v>1.95</v>
          </cell>
          <cell r="H335" t="str">
            <v>USD</v>
          </cell>
        </row>
        <row r="336">
          <cell r="B336">
            <v>40603</v>
          </cell>
          <cell r="C336">
            <v>40603</v>
          </cell>
          <cell r="E336">
            <v>6.79</v>
          </cell>
          <cell r="F336" t="str">
            <v>GEL</v>
          </cell>
          <cell r="G336">
            <v>3.9</v>
          </cell>
          <cell r="H336" t="str">
            <v>USD</v>
          </cell>
        </row>
        <row r="337">
          <cell r="B337">
            <v>40603</v>
          </cell>
          <cell r="C337">
            <v>40603</v>
          </cell>
          <cell r="E337">
            <v>20.37</v>
          </cell>
          <cell r="F337" t="str">
            <v>GEL</v>
          </cell>
          <cell r="G337">
            <v>11.700000000000001</v>
          </cell>
          <cell r="H337" t="str">
            <v>USD</v>
          </cell>
        </row>
        <row r="338">
          <cell r="B338">
            <v>40603</v>
          </cell>
          <cell r="C338">
            <v>40603</v>
          </cell>
          <cell r="E338">
            <v>3.39</v>
          </cell>
          <cell r="F338" t="str">
            <v>GEL</v>
          </cell>
          <cell r="G338">
            <v>1.95</v>
          </cell>
          <cell r="H338" t="str">
            <v>USD</v>
          </cell>
        </row>
        <row r="339">
          <cell r="B339">
            <v>40603</v>
          </cell>
          <cell r="C339">
            <v>40603</v>
          </cell>
          <cell r="E339">
            <v>40.74</v>
          </cell>
          <cell r="F339" t="str">
            <v>GEL</v>
          </cell>
          <cell r="G339">
            <v>23.400000000000002</v>
          </cell>
          <cell r="H339" t="str">
            <v>USD</v>
          </cell>
        </row>
        <row r="340">
          <cell r="B340">
            <v>40603</v>
          </cell>
          <cell r="C340">
            <v>40603</v>
          </cell>
          <cell r="E340">
            <v>27.16</v>
          </cell>
          <cell r="F340" t="str">
            <v>GEL</v>
          </cell>
          <cell r="G340">
            <v>15.6</v>
          </cell>
          <cell r="H340" t="str">
            <v>USD</v>
          </cell>
        </row>
        <row r="341">
          <cell r="B341">
            <v>40603</v>
          </cell>
          <cell r="C341">
            <v>40603</v>
          </cell>
          <cell r="E341">
            <v>632.46</v>
          </cell>
          <cell r="F341" t="str">
            <v>USD</v>
          </cell>
          <cell r="G341">
            <v>1101.1100000000001</v>
          </cell>
          <cell r="H341" t="str">
            <v>GEL</v>
          </cell>
        </row>
        <row r="342">
          <cell r="B342">
            <v>40603</v>
          </cell>
          <cell r="C342">
            <v>40603</v>
          </cell>
          <cell r="E342">
            <v>6.79</v>
          </cell>
          <cell r="F342" t="str">
            <v>GEL</v>
          </cell>
          <cell r="G342">
            <v>3.9</v>
          </cell>
          <cell r="H342" t="str">
            <v>USD</v>
          </cell>
        </row>
        <row r="343">
          <cell r="B343">
            <v>40603</v>
          </cell>
          <cell r="C343">
            <v>40603</v>
          </cell>
          <cell r="E343">
            <v>9.51</v>
          </cell>
          <cell r="F343" t="str">
            <v>GEL</v>
          </cell>
          <cell r="G343">
            <v>5.46</v>
          </cell>
          <cell r="H343" t="str">
            <v>USD</v>
          </cell>
        </row>
        <row r="344">
          <cell r="B344">
            <v>40603</v>
          </cell>
          <cell r="C344">
            <v>40603</v>
          </cell>
          <cell r="E344">
            <v>13.58</v>
          </cell>
          <cell r="F344" t="str">
            <v>GEL</v>
          </cell>
          <cell r="G344">
            <v>7.8</v>
          </cell>
          <cell r="H344" t="str">
            <v>USD</v>
          </cell>
        </row>
        <row r="345">
          <cell r="B345">
            <v>40603</v>
          </cell>
          <cell r="C345">
            <v>40603</v>
          </cell>
          <cell r="E345">
            <v>13.58</v>
          </cell>
          <cell r="F345" t="str">
            <v>GEL</v>
          </cell>
          <cell r="G345">
            <v>7.8</v>
          </cell>
          <cell r="H345" t="str">
            <v>USD</v>
          </cell>
        </row>
        <row r="346">
          <cell r="B346">
            <v>40603</v>
          </cell>
          <cell r="C346">
            <v>40603</v>
          </cell>
          <cell r="E346">
            <v>6.79</v>
          </cell>
          <cell r="F346" t="str">
            <v>GEL</v>
          </cell>
          <cell r="G346">
            <v>3.9</v>
          </cell>
          <cell r="H346" t="str">
            <v>USD</v>
          </cell>
        </row>
        <row r="347">
          <cell r="B347">
            <v>40603</v>
          </cell>
          <cell r="C347">
            <v>40603</v>
          </cell>
          <cell r="E347">
            <v>13.58</v>
          </cell>
          <cell r="F347" t="str">
            <v>GEL</v>
          </cell>
          <cell r="G347">
            <v>7.8</v>
          </cell>
          <cell r="H347" t="str">
            <v>USD</v>
          </cell>
        </row>
        <row r="348">
          <cell r="B348">
            <v>40603</v>
          </cell>
          <cell r="C348">
            <v>40603</v>
          </cell>
          <cell r="E348">
            <v>6.79</v>
          </cell>
          <cell r="F348" t="str">
            <v>GEL</v>
          </cell>
          <cell r="G348">
            <v>3.9</v>
          </cell>
          <cell r="H348" t="str">
            <v>USD</v>
          </cell>
        </row>
        <row r="349">
          <cell r="B349">
            <v>40603</v>
          </cell>
          <cell r="C349">
            <v>40603</v>
          </cell>
          <cell r="E349">
            <v>6.79</v>
          </cell>
          <cell r="F349" t="str">
            <v>GEL</v>
          </cell>
          <cell r="G349">
            <v>3.9</v>
          </cell>
          <cell r="H349" t="str">
            <v>USD</v>
          </cell>
        </row>
        <row r="350">
          <cell r="B350">
            <v>40603</v>
          </cell>
          <cell r="C350">
            <v>40603</v>
          </cell>
          <cell r="E350">
            <v>6.79</v>
          </cell>
          <cell r="F350" t="str">
            <v>GEL</v>
          </cell>
          <cell r="G350">
            <v>3.9</v>
          </cell>
          <cell r="H350" t="str">
            <v>USD</v>
          </cell>
        </row>
        <row r="351">
          <cell r="B351">
            <v>40603</v>
          </cell>
          <cell r="C351">
            <v>40603</v>
          </cell>
          <cell r="E351">
            <v>5.43</v>
          </cell>
          <cell r="F351" t="str">
            <v>GEL</v>
          </cell>
          <cell r="G351">
            <v>3.12</v>
          </cell>
          <cell r="H351" t="str">
            <v>USD</v>
          </cell>
        </row>
        <row r="352">
          <cell r="B352">
            <v>40603</v>
          </cell>
          <cell r="C352">
            <v>40603</v>
          </cell>
          <cell r="E352">
            <v>10.18</v>
          </cell>
          <cell r="F352" t="str">
            <v>GEL</v>
          </cell>
          <cell r="G352">
            <v>5.8500000000000005</v>
          </cell>
          <cell r="H352" t="str">
            <v>USD</v>
          </cell>
        </row>
        <row r="353">
          <cell r="B353">
            <v>40603</v>
          </cell>
          <cell r="C353">
            <v>40603</v>
          </cell>
          <cell r="E353">
            <v>54.32</v>
          </cell>
          <cell r="F353" t="str">
            <v>GEL</v>
          </cell>
          <cell r="G353">
            <v>31.2</v>
          </cell>
          <cell r="H353" t="str">
            <v>USD</v>
          </cell>
        </row>
        <row r="354">
          <cell r="B354">
            <v>40603</v>
          </cell>
          <cell r="C354">
            <v>40603</v>
          </cell>
          <cell r="E354">
            <v>47.53</v>
          </cell>
          <cell r="F354" t="str">
            <v>GEL</v>
          </cell>
          <cell r="G354">
            <v>27.3</v>
          </cell>
          <cell r="H354" t="str">
            <v>USD</v>
          </cell>
        </row>
        <row r="355">
          <cell r="B355">
            <v>40603</v>
          </cell>
          <cell r="C355">
            <v>40603</v>
          </cell>
          <cell r="E355">
            <v>6.79</v>
          </cell>
          <cell r="F355" t="str">
            <v>GEL</v>
          </cell>
          <cell r="G355">
            <v>3.9</v>
          </cell>
          <cell r="H355" t="str">
            <v>USD</v>
          </cell>
        </row>
        <row r="356">
          <cell r="B356">
            <v>40603</v>
          </cell>
          <cell r="C356">
            <v>40603</v>
          </cell>
          <cell r="E356">
            <v>6.79</v>
          </cell>
          <cell r="F356" t="str">
            <v>GEL</v>
          </cell>
          <cell r="G356">
            <v>3.9</v>
          </cell>
          <cell r="H356" t="str">
            <v>USD</v>
          </cell>
        </row>
        <row r="357">
          <cell r="B357">
            <v>40603</v>
          </cell>
          <cell r="C357">
            <v>40603</v>
          </cell>
          <cell r="E357">
            <v>20.37</v>
          </cell>
          <cell r="F357" t="str">
            <v>GEL</v>
          </cell>
          <cell r="G357">
            <v>11.700000000000001</v>
          </cell>
          <cell r="H357" t="str">
            <v>USD</v>
          </cell>
        </row>
        <row r="358">
          <cell r="B358">
            <v>40603</v>
          </cell>
          <cell r="C358">
            <v>40603</v>
          </cell>
          <cell r="E358">
            <v>53146.130000000005</v>
          </cell>
          <cell r="F358" t="str">
            <v>GEL</v>
          </cell>
          <cell r="G358">
            <v>30929.97</v>
          </cell>
          <cell r="H358" t="str">
            <v>USD</v>
          </cell>
        </row>
        <row r="359">
          <cell r="B359">
            <v>40603</v>
          </cell>
          <cell r="C359">
            <v>40603</v>
          </cell>
          <cell r="E359">
            <v>4092.84</v>
          </cell>
          <cell r="F359" t="str">
            <v>GEL</v>
          </cell>
          <cell r="G359">
            <v>1752.06</v>
          </cell>
          <cell r="H359" t="str">
            <v>EUR</v>
          </cell>
        </row>
        <row r="360">
          <cell r="B360">
            <v>40603</v>
          </cell>
          <cell r="C360">
            <v>40603</v>
          </cell>
          <cell r="E360">
            <v>53.47</v>
          </cell>
          <cell r="F360" t="str">
            <v>USD</v>
          </cell>
          <cell r="G360">
            <v>94.24</v>
          </cell>
          <cell r="H360" t="str">
            <v>GEL</v>
          </cell>
        </row>
        <row r="361">
          <cell r="B361">
            <v>40603</v>
          </cell>
          <cell r="C361">
            <v>40603</v>
          </cell>
          <cell r="E361">
            <v>2.66</v>
          </cell>
          <cell r="F361" t="str">
            <v>GEL</v>
          </cell>
          <cell r="G361">
            <v>1.53</v>
          </cell>
          <cell r="H361" t="str">
            <v>USD</v>
          </cell>
        </row>
        <row r="362">
          <cell r="B362">
            <v>40603</v>
          </cell>
          <cell r="C362">
            <v>40603</v>
          </cell>
          <cell r="E362">
            <v>90.12</v>
          </cell>
          <cell r="F362" t="str">
            <v>GEL</v>
          </cell>
          <cell r="G362">
            <v>51.76</v>
          </cell>
          <cell r="H362" t="str">
            <v>USD</v>
          </cell>
        </row>
        <row r="363">
          <cell r="B363">
            <v>40603</v>
          </cell>
          <cell r="C363">
            <v>40604</v>
          </cell>
          <cell r="E363">
            <v>669240</v>
          </cell>
          <cell r="F363" t="str">
            <v>GEL</v>
          </cell>
          <cell r="G363">
            <v>390000</v>
          </cell>
          <cell r="H363" t="str">
            <v>USD</v>
          </cell>
        </row>
        <row r="364">
          <cell r="B364">
            <v>40603</v>
          </cell>
          <cell r="C364">
            <v>40603</v>
          </cell>
          <cell r="E364">
            <v>122.23</v>
          </cell>
          <cell r="F364" t="str">
            <v>USD</v>
          </cell>
          <cell r="G364">
            <v>212.8</v>
          </cell>
          <cell r="H364" t="str">
            <v>GEL</v>
          </cell>
        </row>
        <row r="365">
          <cell r="B365">
            <v>40603</v>
          </cell>
          <cell r="C365">
            <v>40604</v>
          </cell>
          <cell r="E365">
            <v>250000</v>
          </cell>
          <cell r="F365" t="str">
            <v>USD</v>
          </cell>
          <cell r="G365">
            <v>429500</v>
          </cell>
          <cell r="H365" t="str">
            <v>GEL</v>
          </cell>
        </row>
        <row r="366">
          <cell r="B366">
            <v>40603</v>
          </cell>
          <cell r="C366">
            <v>40603</v>
          </cell>
          <cell r="E366">
            <v>8.11</v>
          </cell>
          <cell r="F366" t="str">
            <v>GEL</v>
          </cell>
          <cell r="G366">
            <v>4.66</v>
          </cell>
          <cell r="H366" t="str">
            <v>USD</v>
          </cell>
        </row>
        <row r="367">
          <cell r="B367">
            <v>40603</v>
          </cell>
          <cell r="C367">
            <v>40603</v>
          </cell>
          <cell r="E367">
            <v>5.22</v>
          </cell>
          <cell r="F367" t="str">
            <v>GEL</v>
          </cell>
          <cell r="G367">
            <v>3</v>
          </cell>
          <cell r="H367" t="str">
            <v>USD</v>
          </cell>
        </row>
        <row r="368">
          <cell r="B368">
            <v>40603</v>
          </cell>
          <cell r="C368">
            <v>40603</v>
          </cell>
          <cell r="E368">
            <v>5.22</v>
          </cell>
          <cell r="F368" t="str">
            <v>GEL</v>
          </cell>
          <cell r="G368">
            <v>3</v>
          </cell>
          <cell r="H368" t="str">
            <v>USD</v>
          </cell>
        </row>
        <row r="369">
          <cell r="B369">
            <v>40603</v>
          </cell>
          <cell r="C369">
            <v>40603</v>
          </cell>
          <cell r="E369">
            <v>0.87</v>
          </cell>
          <cell r="F369" t="str">
            <v>GEL</v>
          </cell>
          <cell r="G369">
            <v>0.5</v>
          </cell>
          <cell r="H369" t="str">
            <v>USD</v>
          </cell>
        </row>
        <row r="370">
          <cell r="B370">
            <v>40603</v>
          </cell>
          <cell r="C370">
            <v>40603</v>
          </cell>
          <cell r="E370">
            <v>2.1800000000000002</v>
          </cell>
          <cell r="F370" t="str">
            <v>GEL</v>
          </cell>
          <cell r="G370">
            <v>1.25</v>
          </cell>
          <cell r="H370" t="str">
            <v>USD</v>
          </cell>
        </row>
        <row r="371">
          <cell r="B371">
            <v>40603</v>
          </cell>
          <cell r="C371">
            <v>40603</v>
          </cell>
          <cell r="E371">
            <v>1.74</v>
          </cell>
          <cell r="F371" t="str">
            <v>GEL</v>
          </cell>
          <cell r="G371">
            <v>1</v>
          </cell>
          <cell r="H371" t="str">
            <v>USD</v>
          </cell>
        </row>
        <row r="372">
          <cell r="B372">
            <v>40603</v>
          </cell>
          <cell r="C372">
            <v>40603</v>
          </cell>
          <cell r="E372">
            <v>2.61</v>
          </cell>
          <cell r="F372" t="str">
            <v>GEL</v>
          </cell>
          <cell r="G372">
            <v>1.5</v>
          </cell>
          <cell r="H372" t="str">
            <v>USD</v>
          </cell>
        </row>
        <row r="373">
          <cell r="B373">
            <v>40603</v>
          </cell>
          <cell r="C373">
            <v>40603</v>
          </cell>
          <cell r="E373">
            <v>3.48</v>
          </cell>
          <cell r="F373" t="str">
            <v>GEL</v>
          </cell>
          <cell r="G373">
            <v>2</v>
          </cell>
          <cell r="H373" t="str">
            <v>USD</v>
          </cell>
        </row>
        <row r="374">
          <cell r="B374">
            <v>40603</v>
          </cell>
          <cell r="C374">
            <v>40603</v>
          </cell>
          <cell r="E374">
            <v>258</v>
          </cell>
          <cell r="F374" t="str">
            <v>GEL</v>
          </cell>
          <cell r="G374">
            <v>150.16</v>
          </cell>
          <cell r="H374" t="str">
            <v>USD</v>
          </cell>
        </row>
        <row r="375">
          <cell r="B375">
            <v>40603</v>
          </cell>
          <cell r="C375">
            <v>40603</v>
          </cell>
          <cell r="E375">
            <v>68972</v>
          </cell>
          <cell r="F375" t="str">
            <v>USD</v>
          </cell>
          <cell r="G375">
            <v>50000</v>
          </cell>
          <cell r="H375" t="str">
            <v>EUR</v>
          </cell>
        </row>
        <row r="376">
          <cell r="B376">
            <v>40603</v>
          </cell>
          <cell r="C376">
            <v>40603</v>
          </cell>
          <cell r="E376">
            <v>50000</v>
          </cell>
          <cell r="F376" t="str">
            <v>EUR</v>
          </cell>
          <cell r="G376">
            <v>69203</v>
          </cell>
          <cell r="H376" t="str">
            <v>USD</v>
          </cell>
        </row>
        <row r="377">
          <cell r="B377">
            <v>40603</v>
          </cell>
          <cell r="C377">
            <v>40603</v>
          </cell>
          <cell r="E377">
            <v>68972</v>
          </cell>
          <cell r="F377" t="str">
            <v>USD</v>
          </cell>
          <cell r="G377">
            <v>50000</v>
          </cell>
          <cell r="H377" t="str">
            <v>EUR</v>
          </cell>
        </row>
        <row r="378">
          <cell r="B378">
            <v>40603</v>
          </cell>
          <cell r="C378">
            <v>40603</v>
          </cell>
          <cell r="E378">
            <v>50000</v>
          </cell>
          <cell r="F378" t="str">
            <v>EUR</v>
          </cell>
          <cell r="G378">
            <v>69196</v>
          </cell>
          <cell r="H378" t="str">
            <v>USD</v>
          </cell>
        </row>
        <row r="379">
          <cell r="B379">
            <v>40603</v>
          </cell>
          <cell r="C379">
            <v>40603</v>
          </cell>
          <cell r="E379">
            <v>32640.400000000001</v>
          </cell>
          <cell r="F379" t="str">
            <v>USD</v>
          </cell>
          <cell r="G379">
            <v>20000</v>
          </cell>
          <cell r="H379" t="str">
            <v>GBP</v>
          </cell>
        </row>
        <row r="380">
          <cell r="B380">
            <v>40603</v>
          </cell>
          <cell r="C380">
            <v>40603</v>
          </cell>
          <cell r="E380">
            <v>20000</v>
          </cell>
          <cell r="F380" t="str">
            <v>GBP</v>
          </cell>
          <cell r="G380">
            <v>32584.399999999998</v>
          </cell>
          <cell r="H380" t="str">
            <v>USD</v>
          </cell>
        </row>
        <row r="381">
          <cell r="B381">
            <v>40603</v>
          </cell>
          <cell r="C381">
            <v>40603</v>
          </cell>
          <cell r="E381">
            <v>16266.9</v>
          </cell>
          <cell r="F381" t="str">
            <v>USD</v>
          </cell>
          <cell r="G381">
            <v>10000</v>
          </cell>
          <cell r="H381" t="str">
            <v>GBP</v>
          </cell>
        </row>
        <row r="382">
          <cell r="B382">
            <v>40603</v>
          </cell>
          <cell r="C382">
            <v>40603</v>
          </cell>
          <cell r="E382">
            <v>138082</v>
          </cell>
          <cell r="F382" t="str">
            <v>USD</v>
          </cell>
          <cell r="G382">
            <v>100000</v>
          </cell>
          <cell r="H382" t="str">
            <v>EUR</v>
          </cell>
        </row>
        <row r="383">
          <cell r="B383">
            <v>40603</v>
          </cell>
          <cell r="C383">
            <v>40603</v>
          </cell>
          <cell r="E383">
            <v>1105704</v>
          </cell>
          <cell r="F383" t="str">
            <v>USD</v>
          </cell>
          <cell r="G383">
            <v>800000</v>
          </cell>
          <cell r="H383" t="str">
            <v>EUR</v>
          </cell>
        </row>
        <row r="384">
          <cell r="B384">
            <v>40603</v>
          </cell>
          <cell r="C384">
            <v>40603</v>
          </cell>
          <cell r="E384">
            <v>69155</v>
          </cell>
          <cell r="F384" t="str">
            <v>USD</v>
          </cell>
          <cell r="G384">
            <v>50000</v>
          </cell>
          <cell r="H384" t="str">
            <v>EUR</v>
          </cell>
        </row>
        <row r="385">
          <cell r="B385">
            <v>40603</v>
          </cell>
          <cell r="C385">
            <v>40603</v>
          </cell>
          <cell r="E385">
            <v>97921.2</v>
          </cell>
          <cell r="F385" t="str">
            <v>USD</v>
          </cell>
          <cell r="G385">
            <v>60000</v>
          </cell>
          <cell r="H385" t="str">
            <v>GBP</v>
          </cell>
        </row>
        <row r="386">
          <cell r="C386">
            <v>40603</v>
          </cell>
          <cell r="E386">
            <v>159821.72999999998</v>
          </cell>
          <cell r="F386" t="str">
            <v>GEL</v>
          </cell>
        </row>
        <row r="387">
          <cell r="C387">
            <v>40603</v>
          </cell>
          <cell r="G387">
            <v>112216.7899999998</v>
          </cell>
          <cell r="H387" t="str">
            <v>GEL</v>
          </cell>
        </row>
        <row r="388">
          <cell r="C388">
            <v>40603</v>
          </cell>
          <cell r="E388">
            <v>1152506.2899999991</v>
          </cell>
          <cell r="F388" t="str">
            <v>GEL</v>
          </cell>
        </row>
        <row r="389">
          <cell r="C389">
            <v>40603</v>
          </cell>
          <cell r="G389">
            <v>1133679.8000000045</v>
          </cell>
          <cell r="H389" t="str">
            <v>GEL</v>
          </cell>
        </row>
        <row r="390">
          <cell r="B390">
            <v>40603</v>
          </cell>
          <cell r="C390">
            <v>40603</v>
          </cell>
          <cell r="E390">
            <v>287.79000000000002</v>
          </cell>
          <cell r="F390" t="str">
            <v>GEL</v>
          </cell>
          <cell r="G390">
            <v>119.6</v>
          </cell>
          <cell r="H390" t="str">
            <v>EUR</v>
          </cell>
        </row>
        <row r="391">
          <cell r="B391">
            <v>40603</v>
          </cell>
          <cell r="C391">
            <v>40603</v>
          </cell>
          <cell r="E391">
            <v>325.66000000000003</v>
          </cell>
          <cell r="F391" t="str">
            <v>GEL</v>
          </cell>
          <cell r="G391">
            <v>135.31</v>
          </cell>
          <cell r="H391" t="str">
            <v>EUR</v>
          </cell>
        </row>
        <row r="392">
          <cell r="B392">
            <v>40603</v>
          </cell>
          <cell r="C392">
            <v>40603</v>
          </cell>
          <cell r="E392">
            <v>4761.21</v>
          </cell>
          <cell r="F392" t="str">
            <v>GEL</v>
          </cell>
          <cell r="G392">
            <v>2734.09</v>
          </cell>
          <cell r="H392" t="str">
            <v>USD</v>
          </cell>
        </row>
        <row r="393">
          <cell r="B393">
            <v>40603</v>
          </cell>
          <cell r="C393">
            <v>40603</v>
          </cell>
          <cell r="E393">
            <v>13348.4</v>
          </cell>
          <cell r="F393" t="str">
            <v>GEL</v>
          </cell>
          <cell r="G393">
            <v>7667.09</v>
          </cell>
          <cell r="H393" t="str">
            <v>USD</v>
          </cell>
        </row>
        <row r="394">
          <cell r="B394">
            <v>40603</v>
          </cell>
          <cell r="C394">
            <v>40603</v>
          </cell>
          <cell r="E394">
            <v>135710.79</v>
          </cell>
          <cell r="F394" t="str">
            <v>USD</v>
          </cell>
          <cell r="G394">
            <v>236272.48539000002</v>
          </cell>
          <cell r="H394" t="str">
            <v>GEL</v>
          </cell>
        </row>
        <row r="395">
          <cell r="B395">
            <v>40603</v>
          </cell>
          <cell r="C395">
            <v>40603</v>
          </cell>
          <cell r="E395">
            <v>7844.1462879999999</v>
          </cell>
          <cell r="F395" t="str">
            <v>GEL</v>
          </cell>
          <cell r="G395">
            <v>3259.16</v>
          </cell>
          <cell r="H395" t="str">
            <v>EUR</v>
          </cell>
        </row>
        <row r="396">
          <cell r="B396">
            <v>40603</v>
          </cell>
          <cell r="C396">
            <v>40603</v>
          </cell>
          <cell r="E396">
            <v>29.386389000000001</v>
          </cell>
          <cell r="F396" t="str">
            <v>GEL</v>
          </cell>
          <cell r="G396">
            <v>10.41</v>
          </cell>
          <cell r="H396" t="str">
            <v>GBP</v>
          </cell>
        </row>
        <row r="397">
          <cell r="B397">
            <v>40603</v>
          </cell>
          <cell r="C397">
            <v>40603</v>
          </cell>
          <cell r="E397">
            <v>208.49791500000001</v>
          </cell>
          <cell r="F397" t="str">
            <v>GEL</v>
          </cell>
          <cell r="G397">
            <v>111.11</v>
          </cell>
          <cell r="H397" t="str">
            <v>CHF</v>
          </cell>
        </row>
        <row r="398">
          <cell r="B398">
            <v>40603</v>
          </cell>
          <cell r="C398">
            <v>40603</v>
          </cell>
          <cell r="E398">
            <v>467.18985199999997</v>
          </cell>
          <cell r="F398" t="str">
            <v>GEL</v>
          </cell>
          <cell r="G398">
            <v>973.15</v>
          </cell>
          <cell r="H398" t="str">
            <v>ILS</v>
          </cell>
        </row>
        <row r="399">
          <cell r="B399">
            <v>40603</v>
          </cell>
          <cell r="C399">
            <v>40603</v>
          </cell>
          <cell r="E399">
            <v>146.868876</v>
          </cell>
          <cell r="F399" t="str">
            <v>GEL</v>
          </cell>
          <cell r="G399">
            <v>66.989999999999995</v>
          </cell>
          <cell r="H399" t="str">
            <v>AZN</v>
          </cell>
        </row>
        <row r="400">
          <cell r="B400">
            <v>40604</v>
          </cell>
          <cell r="C400">
            <v>40604</v>
          </cell>
          <cell r="E400">
            <v>25.98</v>
          </cell>
          <cell r="F400" t="str">
            <v>GEL</v>
          </cell>
          <cell r="G400">
            <v>10.84</v>
          </cell>
          <cell r="H400" t="str">
            <v>EUR</v>
          </cell>
        </row>
        <row r="401">
          <cell r="B401">
            <v>40604</v>
          </cell>
          <cell r="C401">
            <v>40604</v>
          </cell>
          <cell r="E401">
            <v>851.45</v>
          </cell>
          <cell r="F401" t="str">
            <v>GEL</v>
          </cell>
          <cell r="G401">
            <v>491.71000000000004</v>
          </cell>
          <cell r="H401" t="str">
            <v>USD</v>
          </cell>
        </row>
        <row r="402">
          <cell r="B402">
            <v>40604</v>
          </cell>
          <cell r="C402">
            <v>40604</v>
          </cell>
          <cell r="E402">
            <v>21.740000000000002</v>
          </cell>
          <cell r="F402" t="str">
            <v>GEL</v>
          </cell>
          <cell r="G402">
            <v>9.07</v>
          </cell>
          <cell r="H402" t="str">
            <v>EUR</v>
          </cell>
        </row>
        <row r="403">
          <cell r="B403">
            <v>40604</v>
          </cell>
          <cell r="C403">
            <v>40604</v>
          </cell>
          <cell r="E403">
            <v>60.35</v>
          </cell>
          <cell r="F403" t="str">
            <v>GEL</v>
          </cell>
          <cell r="G403">
            <v>34.85</v>
          </cell>
          <cell r="H403" t="str">
            <v>USD</v>
          </cell>
        </row>
        <row r="404">
          <cell r="B404">
            <v>40604</v>
          </cell>
          <cell r="C404">
            <v>40604</v>
          </cell>
          <cell r="E404">
            <v>22</v>
          </cell>
          <cell r="F404" t="str">
            <v>GBP</v>
          </cell>
          <cell r="G404">
            <v>61.82</v>
          </cell>
          <cell r="H404" t="str">
            <v>GEL</v>
          </cell>
        </row>
        <row r="405">
          <cell r="B405">
            <v>40604</v>
          </cell>
          <cell r="C405">
            <v>40604</v>
          </cell>
          <cell r="E405">
            <v>35</v>
          </cell>
          <cell r="F405" t="str">
            <v>USD</v>
          </cell>
          <cell r="G405">
            <v>60.61</v>
          </cell>
          <cell r="H405" t="str">
            <v>GEL</v>
          </cell>
        </row>
        <row r="406">
          <cell r="B406">
            <v>40604</v>
          </cell>
          <cell r="C406">
            <v>40604</v>
          </cell>
          <cell r="E406">
            <v>24.62</v>
          </cell>
          <cell r="F406" t="str">
            <v>AUD</v>
          </cell>
          <cell r="G406">
            <v>43.45</v>
          </cell>
          <cell r="H406" t="str">
            <v>GEL</v>
          </cell>
        </row>
        <row r="407">
          <cell r="B407">
            <v>40604</v>
          </cell>
          <cell r="C407">
            <v>40604</v>
          </cell>
          <cell r="E407">
            <v>125</v>
          </cell>
          <cell r="F407" t="str">
            <v>ILS</v>
          </cell>
          <cell r="G407">
            <v>59.88</v>
          </cell>
          <cell r="H407" t="str">
            <v>GEL</v>
          </cell>
        </row>
        <row r="408">
          <cell r="B408">
            <v>40604</v>
          </cell>
          <cell r="C408">
            <v>40604</v>
          </cell>
          <cell r="E408">
            <v>0.47000000000000003</v>
          </cell>
          <cell r="F408" t="str">
            <v>GEL</v>
          </cell>
          <cell r="G408">
            <v>0.27</v>
          </cell>
          <cell r="H408" t="str">
            <v>USD</v>
          </cell>
        </row>
        <row r="409">
          <cell r="B409">
            <v>40604</v>
          </cell>
          <cell r="C409">
            <v>40604</v>
          </cell>
          <cell r="E409">
            <v>820.34</v>
          </cell>
          <cell r="F409" t="str">
            <v>GEL</v>
          </cell>
          <cell r="G409">
            <v>342.22</v>
          </cell>
          <cell r="H409" t="str">
            <v>EUR</v>
          </cell>
        </row>
        <row r="410">
          <cell r="B410">
            <v>40604</v>
          </cell>
          <cell r="C410">
            <v>40604</v>
          </cell>
          <cell r="E410">
            <v>841.98</v>
          </cell>
          <cell r="F410" t="str">
            <v>EUR</v>
          </cell>
          <cell r="G410">
            <v>2018.31</v>
          </cell>
          <cell r="H410" t="str">
            <v>GEL</v>
          </cell>
        </row>
        <row r="411">
          <cell r="B411">
            <v>40604</v>
          </cell>
          <cell r="C411">
            <v>40604</v>
          </cell>
          <cell r="E411">
            <v>26</v>
          </cell>
          <cell r="F411" t="str">
            <v>EUR</v>
          </cell>
          <cell r="G411">
            <v>62.32</v>
          </cell>
          <cell r="H411" t="str">
            <v>GEL</v>
          </cell>
        </row>
        <row r="412">
          <cell r="B412">
            <v>40604</v>
          </cell>
          <cell r="C412">
            <v>40604</v>
          </cell>
          <cell r="E412">
            <v>150</v>
          </cell>
          <cell r="F412" t="str">
            <v>USD</v>
          </cell>
          <cell r="G412">
            <v>259.74</v>
          </cell>
          <cell r="H412" t="str">
            <v>GEL</v>
          </cell>
        </row>
        <row r="413">
          <cell r="B413">
            <v>40604</v>
          </cell>
          <cell r="C413">
            <v>40604</v>
          </cell>
          <cell r="E413">
            <v>21.37</v>
          </cell>
          <cell r="F413" t="str">
            <v>GEL</v>
          </cell>
          <cell r="G413">
            <v>12.34</v>
          </cell>
          <cell r="H413" t="str">
            <v>USD</v>
          </cell>
        </row>
        <row r="414">
          <cell r="B414">
            <v>40604</v>
          </cell>
          <cell r="C414">
            <v>40604</v>
          </cell>
          <cell r="E414">
            <v>49.06</v>
          </cell>
          <cell r="F414" t="str">
            <v>GEL</v>
          </cell>
          <cell r="G414">
            <v>28.330000000000002</v>
          </cell>
          <cell r="H414" t="str">
            <v>USD</v>
          </cell>
        </row>
        <row r="415">
          <cell r="B415">
            <v>40604</v>
          </cell>
          <cell r="C415">
            <v>40604</v>
          </cell>
          <cell r="E415">
            <v>168.83</v>
          </cell>
          <cell r="F415" t="str">
            <v>GEL</v>
          </cell>
          <cell r="G415">
            <v>97.5</v>
          </cell>
          <cell r="H415" t="str">
            <v>USD</v>
          </cell>
        </row>
        <row r="416">
          <cell r="B416">
            <v>40604</v>
          </cell>
          <cell r="C416">
            <v>40604</v>
          </cell>
          <cell r="E416">
            <v>1010.2</v>
          </cell>
          <cell r="F416" t="str">
            <v>GEL</v>
          </cell>
          <cell r="G416">
            <v>421.43</v>
          </cell>
          <cell r="H416" t="str">
            <v>EUR</v>
          </cell>
        </row>
        <row r="417">
          <cell r="B417">
            <v>40604</v>
          </cell>
          <cell r="C417">
            <v>40604</v>
          </cell>
          <cell r="E417">
            <v>869.18000000000006</v>
          </cell>
          <cell r="F417" t="str">
            <v>GEL</v>
          </cell>
          <cell r="G417">
            <v>501.95</v>
          </cell>
          <cell r="H417" t="str">
            <v>USD</v>
          </cell>
        </row>
        <row r="418">
          <cell r="B418">
            <v>40604</v>
          </cell>
          <cell r="C418">
            <v>40604</v>
          </cell>
          <cell r="E418">
            <v>3</v>
          </cell>
          <cell r="F418" t="str">
            <v>USD</v>
          </cell>
          <cell r="G418">
            <v>5.19</v>
          </cell>
          <cell r="H418" t="str">
            <v>GEL</v>
          </cell>
        </row>
        <row r="419">
          <cell r="B419">
            <v>40604</v>
          </cell>
          <cell r="C419">
            <v>40604</v>
          </cell>
          <cell r="E419">
            <v>662.63</v>
          </cell>
          <cell r="F419" t="str">
            <v>GEL</v>
          </cell>
          <cell r="G419">
            <v>75000</v>
          </cell>
          <cell r="H419" t="str">
            <v>HUF</v>
          </cell>
        </row>
        <row r="420">
          <cell r="B420">
            <v>40604</v>
          </cell>
          <cell r="C420">
            <v>40604</v>
          </cell>
          <cell r="E420">
            <v>1100</v>
          </cell>
          <cell r="F420" t="str">
            <v>HUF</v>
          </cell>
          <cell r="G420">
            <v>9.7200000000000006</v>
          </cell>
          <cell r="H420" t="str">
            <v>GEL</v>
          </cell>
        </row>
        <row r="421">
          <cell r="B421">
            <v>40604</v>
          </cell>
          <cell r="C421">
            <v>40604</v>
          </cell>
          <cell r="E421">
            <v>276.59000000000003</v>
          </cell>
          <cell r="F421" t="str">
            <v>USD</v>
          </cell>
          <cell r="G421">
            <v>478.94</v>
          </cell>
          <cell r="H421" t="str">
            <v>GEL</v>
          </cell>
        </row>
        <row r="422">
          <cell r="B422">
            <v>40604</v>
          </cell>
          <cell r="C422">
            <v>40604</v>
          </cell>
          <cell r="E422">
            <v>25.55</v>
          </cell>
          <cell r="F422" t="str">
            <v>USD</v>
          </cell>
          <cell r="G422">
            <v>44.24</v>
          </cell>
          <cell r="H422" t="str">
            <v>GEL</v>
          </cell>
        </row>
        <row r="423">
          <cell r="B423">
            <v>40604</v>
          </cell>
          <cell r="C423">
            <v>40604</v>
          </cell>
          <cell r="E423">
            <v>30.43</v>
          </cell>
          <cell r="F423" t="str">
            <v>USD</v>
          </cell>
          <cell r="G423">
            <v>52.69</v>
          </cell>
          <cell r="H423" t="str">
            <v>GEL</v>
          </cell>
        </row>
        <row r="424">
          <cell r="B424">
            <v>40604</v>
          </cell>
          <cell r="C424">
            <v>40604</v>
          </cell>
          <cell r="E424">
            <v>266.98</v>
          </cell>
          <cell r="F424" t="str">
            <v>EUR</v>
          </cell>
          <cell r="G424">
            <v>639.98</v>
          </cell>
          <cell r="H424" t="str">
            <v>GEL</v>
          </cell>
        </row>
        <row r="425">
          <cell r="B425">
            <v>40604</v>
          </cell>
          <cell r="C425">
            <v>40604</v>
          </cell>
          <cell r="E425">
            <v>243</v>
          </cell>
          <cell r="F425" t="str">
            <v>EUR</v>
          </cell>
          <cell r="G425">
            <v>582.5</v>
          </cell>
          <cell r="H425" t="str">
            <v>GEL</v>
          </cell>
        </row>
        <row r="426">
          <cell r="B426">
            <v>40604</v>
          </cell>
          <cell r="C426">
            <v>40604</v>
          </cell>
          <cell r="E426">
            <v>24</v>
          </cell>
          <cell r="F426" t="str">
            <v>EUR</v>
          </cell>
          <cell r="G426">
            <v>57.53</v>
          </cell>
          <cell r="H426" t="str">
            <v>GEL</v>
          </cell>
        </row>
        <row r="427">
          <cell r="B427">
            <v>40604</v>
          </cell>
          <cell r="C427">
            <v>40606</v>
          </cell>
          <cell r="E427">
            <v>174565.77</v>
          </cell>
          <cell r="F427" t="str">
            <v>USD</v>
          </cell>
          <cell r="G427">
            <v>5000000</v>
          </cell>
          <cell r="H427" t="str">
            <v>RUR</v>
          </cell>
        </row>
        <row r="428">
          <cell r="B428">
            <v>40604</v>
          </cell>
          <cell r="C428">
            <v>40604</v>
          </cell>
          <cell r="E428">
            <v>75802.37</v>
          </cell>
          <cell r="F428" t="str">
            <v>EUR</v>
          </cell>
          <cell r="G428">
            <v>181705.86000000002</v>
          </cell>
          <cell r="H428" t="str">
            <v>GEL</v>
          </cell>
        </row>
        <row r="429">
          <cell r="B429">
            <v>40604</v>
          </cell>
          <cell r="C429">
            <v>40604</v>
          </cell>
          <cell r="E429">
            <v>20000</v>
          </cell>
          <cell r="F429" t="str">
            <v>GBP</v>
          </cell>
          <cell r="G429">
            <v>32423</v>
          </cell>
          <cell r="H429" t="str">
            <v>USD</v>
          </cell>
        </row>
        <row r="430">
          <cell r="B430">
            <v>40604</v>
          </cell>
          <cell r="C430">
            <v>40604</v>
          </cell>
          <cell r="E430">
            <v>383.5</v>
          </cell>
          <cell r="F430" t="str">
            <v>GBP</v>
          </cell>
          <cell r="G430">
            <v>1082.43</v>
          </cell>
          <cell r="H430" t="str">
            <v>GEL</v>
          </cell>
        </row>
        <row r="431">
          <cell r="B431">
            <v>40604</v>
          </cell>
          <cell r="C431">
            <v>40604</v>
          </cell>
          <cell r="E431">
            <v>2000</v>
          </cell>
          <cell r="F431" t="str">
            <v>GEL</v>
          </cell>
          <cell r="G431">
            <v>1160.77</v>
          </cell>
          <cell r="H431" t="str">
            <v>USD</v>
          </cell>
        </row>
        <row r="432">
          <cell r="B432">
            <v>40604</v>
          </cell>
          <cell r="C432">
            <v>40604</v>
          </cell>
          <cell r="E432">
            <v>96746.880000000005</v>
          </cell>
          <cell r="F432" t="str">
            <v>GEL</v>
          </cell>
          <cell r="G432">
            <v>55898.9</v>
          </cell>
          <cell r="H432" t="str">
            <v>USD</v>
          </cell>
        </row>
        <row r="433">
          <cell r="B433">
            <v>40604</v>
          </cell>
          <cell r="C433">
            <v>40604</v>
          </cell>
          <cell r="E433">
            <v>123430.04000000001</v>
          </cell>
          <cell r="F433" t="str">
            <v>GEL</v>
          </cell>
          <cell r="G433">
            <v>70766.09</v>
          </cell>
          <cell r="H433" t="str">
            <v>USD</v>
          </cell>
        </row>
        <row r="434">
          <cell r="B434">
            <v>40604</v>
          </cell>
          <cell r="C434">
            <v>40604</v>
          </cell>
          <cell r="E434">
            <v>43670.720000000001</v>
          </cell>
          <cell r="F434" t="str">
            <v>GEL</v>
          </cell>
          <cell r="G434">
            <v>24841.279999999999</v>
          </cell>
          <cell r="H434" t="str">
            <v>USD</v>
          </cell>
        </row>
        <row r="435">
          <cell r="B435">
            <v>40604</v>
          </cell>
          <cell r="C435">
            <v>40604</v>
          </cell>
          <cell r="E435">
            <v>200000</v>
          </cell>
          <cell r="F435" t="str">
            <v>USD</v>
          </cell>
          <cell r="G435">
            <v>347200</v>
          </cell>
          <cell r="H435" t="str">
            <v>GEL</v>
          </cell>
        </row>
        <row r="436">
          <cell r="B436">
            <v>40604</v>
          </cell>
          <cell r="C436">
            <v>40604</v>
          </cell>
          <cell r="E436">
            <v>7597.1100000000006</v>
          </cell>
          <cell r="F436" t="str">
            <v>USD</v>
          </cell>
          <cell r="G436">
            <v>13155.16</v>
          </cell>
          <cell r="H436" t="str">
            <v>GEL</v>
          </cell>
        </row>
        <row r="437">
          <cell r="B437">
            <v>40604</v>
          </cell>
          <cell r="C437">
            <v>40606</v>
          </cell>
          <cell r="E437">
            <v>20625</v>
          </cell>
          <cell r="F437" t="str">
            <v>USD</v>
          </cell>
          <cell r="G437">
            <v>15000</v>
          </cell>
          <cell r="H437" t="str">
            <v>EUR</v>
          </cell>
        </row>
        <row r="438">
          <cell r="B438">
            <v>40604</v>
          </cell>
          <cell r="C438">
            <v>40604</v>
          </cell>
          <cell r="E438">
            <v>1038.96</v>
          </cell>
          <cell r="F438" t="str">
            <v>GEL</v>
          </cell>
          <cell r="G438">
            <v>600</v>
          </cell>
          <cell r="H438" t="str">
            <v>USD</v>
          </cell>
        </row>
        <row r="439">
          <cell r="B439">
            <v>40604</v>
          </cell>
          <cell r="C439">
            <v>40604</v>
          </cell>
          <cell r="E439">
            <v>690400</v>
          </cell>
          <cell r="F439" t="str">
            <v>GEL</v>
          </cell>
          <cell r="G439">
            <v>400000</v>
          </cell>
          <cell r="H439" t="str">
            <v>USD</v>
          </cell>
        </row>
        <row r="440">
          <cell r="B440">
            <v>40604</v>
          </cell>
          <cell r="C440">
            <v>40604</v>
          </cell>
          <cell r="E440">
            <v>0.21</v>
          </cell>
          <cell r="F440" t="str">
            <v>GEL</v>
          </cell>
          <cell r="G440">
            <v>0.12</v>
          </cell>
          <cell r="H440" t="str">
            <v>USD</v>
          </cell>
        </row>
        <row r="441">
          <cell r="B441">
            <v>40604</v>
          </cell>
          <cell r="C441">
            <v>40604</v>
          </cell>
          <cell r="E441">
            <v>2.77</v>
          </cell>
          <cell r="F441" t="str">
            <v>GEL</v>
          </cell>
          <cell r="G441">
            <v>1.6</v>
          </cell>
          <cell r="H441" t="str">
            <v>USD</v>
          </cell>
        </row>
        <row r="442">
          <cell r="B442">
            <v>40604</v>
          </cell>
          <cell r="C442">
            <v>40604</v>
          </cell>
          <cell r="E442">
            <v>2.42</v>
          </cell>
          <cell r="F442" t="str">
            <v>GEL</v>
          </cell>
          <cell r="G442">
            <v>1.4000000000000001</v>
          </cell>
          <cell r="H442" t="str">
            <v>USD</v>
          </cell>
        </row>
        <row r="443">
          <cell r="B443">
            <v>40604</v>
          </cell>
          <cell r="C443">
            <v>40604</v>
          </cell>
          <cell r="E443">
            <v>2.77</v>
          </cell>
          <cell r="F443" t="str">
            <v>GEL</v>
          </cell>
          <cell r="G443">
            <v>1.6</v>
          </cell>
          <cell r="H443" t="str">
            <v>USD</v>
          </cell>
        </row>
        <row r="444">
          <cell r="B444">
            <v>40604</v>
          </cell>
          <cell r="C444">
            <v>40604</v>
          </cell>
          <cell r="E444">
            <v>1.73</v>
          </cell>
          <cell r="F444" t="str">
            <v>GEL</v>
          </cell>
          <cell r="G444">
            <v>1</v>
          </cell>
          <cell r="H444" t="str">
            <v>USD</v>
          </cell>
        </row>
        <row r="445">
          <cell r="B445">
            <v>40604</v>
          </cell>
          <cell r="C445">
            <v>40604</v>
          </cell>
          <cell r="E445">
            <v>0.35000000000000003</v>
          </cell>
          <cell r="F445" t="str">
            <v>GEL</v>
          </cell>
          <cell r="G445">
            <v>0.2</v>
          </cell>
          <cell r="H445" t="str">
            <v>USD</v>
          </cell>
        </row>
        <row r="446">
          <cell r="B446">
            <v>40604</v>
          </cell>
          <cell r="C446">
            <v>40604</v>
          </cell>
          <cell r="E446">
            <v>2.77</v>
          </cell>
          <cell r="F446" t="str">
            <v>GEL</v>
          </cell>
          <cell r="G446">
            <v>1.6</v>
          </cell>
          <cell r="H446" t="str">
            <v>USD</v>
          </cell>
        </row>
        <row r="447">
          <cell r="B447">
            <v>40604</v>
          </cell>
          <cell r="C447">
            <v>40604</v>
          </cell>
          <cell r="E447">
            <v>2.08</v>
          </cell>
          <cell r="F447" t="str">
            <v>GEL</v>
          </cell>
          <cell r="G447">
            <v>1.2</v>
          </cell>
          <cell r="H447" t="str">
            <v>USD</v>
          </cell>
        </row>
        <row r="448">
          <cell r="B448">
            <v>40604</v>
          </cell>
          <cell r="C448">
            <v>40604</v>
          </cell>
          <cell r="E448">
            <v>0.35000000000000003</v>
          </cell>
          <cell r="F448" t="str">
            <v>GEL</v>
          </cell>
          <cell r="G448">
            <v>0.2</v>
          </cell>
          <cell r="H448" t="str">
            <v>USD</v>
          </cell>
        </row>
        <row r="449">
          <cell r="B449">
            <v>40604</v>
          </cell>
          <cell r="C449">
            <v>40604</v>
          </cell>
          <cell r="E449">
            <v>2.77</v>
          </cell>
          <cell r="F449" t="str">
            <v>GEL</v>
          </cell>
          <cell r="G449">
            <v>1.6</v>
          </cell>
          <cell r="H449" t="str">
            <v>USD</v>
          </cell>
        </row>
        <row r="450">
          <cell r="B450">
            <v>40604</v>
          </cell>
          <cell r="C450">
            <v>40604</v>
          </cell>
          <cell r="E450">
            <v>1.73</v>
          </cell>
          <cell r="F450" t="str">
            <v>GEL</v>
          </cell>
          <cell r="G450">
            <v>1</v>
          </cell>
          <cell r="H450" t="str">
            <v>USD</v>
          </cell>
        </row>
        <row r="451">
          <cell r="B451">
            <v>40604</v>
          </cell>
          <cell r="C451">
            <v>40604</v>
          </cell>
          <cell r="E451">
            <v>0.28000000000000003</v>
          </cell>
          <cell r="F451" t="str">
            <v>GEL</v>
          </cell>
          <cell r="G451">
            <v>0.16</v>
          </cell>
          <cell r="H451" t="str">
            <v>USD</v>
          </cell>
        </row>
        <row r="452">
          <cell r="B452">
            <v>40604</v>
          </cell>
          <cell r="C452">
            <v>40604</v>
          </cell>
          <cell r="E452">
            <v>1.04</v>
          </cell>
          <cell r="F452" t="str">
            <v>GEL</v>
          </cell>
          <cell r="G452">
            <v>0.6</v>
          </cell>
          <cell r="H452" t="str">
            <v>USD</v>
          </cell>
        </row>
        <row r="453">
          <cell r="B453">
            <v>40604</v>
          </cell>
          <cell r="C453">
            <v>40604</v>
          </cell>
          <cell r="E453">
            <v>1.73</v>
          </cell>
          <cell r="F453" t="str">
            <v>GEL</v>
          </cell>
          <cell r="G453">
            <v>1</v>
          </cell>
          <cell r="H453" t="str">
            <v>USD</v>
          </cell>
        </row>
        <row r="454">
          <cell r="B454">
            <v>40604</v>
          </cell>
          <cell r="C454">
            <v>40604</v>
          </cell>
          <cell r="E454">
            <v>1.73</v>
          </cell>
          <cell r="F454" t="str">
            <v>GEL</v>
          </cell>
          <cell r="G454">
            <v>1</v>
          </cell>
          <cell r="H454" t="str">
            <v>USD</v>
          </cell>
        </row>
        <row r="455">
          <cell r="B455">
            <v>40604</v>
          </cell>
          <cell r="C455">
            <v>40604</v>
          </cell>
          <cell r="E455">
            <v>2.77</v>
          </cell>
          <cell r="F455" t="str">
            <v>GEL</v>
          </cell>
          <cell r="G455">
            <v>1.6</v>
          </cell>
          <cell r="H455" t="str">
            <v>USD</v>
          </cell>
        </row>
        <row r="456">
          <cell r="B456">
            <v>40604</v>
          </cell>
          <cell r="C456">
            <v>40604</v>
          </cell>
          <cell r="E456">
            <v>2.42</v>
          </cell>
          <cell r="F456" t="str">
            <v>GEL</v>
          </cell>
          <cell r="G456">
            <v>1.4000000000000001</v>
          </cell>
          <cell r="H456" t="str">
            <v>USD</v>
          </cell>
        </row>
        <row r="457">
          <cell r="B457">
            <v>40604</v>
          </cell>
          <cell r="C457">
            <v>40604</v>
          </cell>
          <cell r="E457">
            <v>0.35000000000000003</v>
          </cell>
          <cell r="F457" t="str">
            <v>GEL</v>
          </cell>
          <cell r="G457">
            <v>0.2</v>
          </cell>
          <cell r="H457" t="str">
            <v>USD</v>
          </cell>
        </row>
        <row r="458">
          <cell r="B458">
            <v>40604</v>
          </cell>
          <cell r="C458">
            <v>40604</v>
          </cell>
          <cell r="E458">
            <v>0.69000000000000006</v>
          </cell>
          <cell r="F458" t="str">
            <v>GEL</v>
          </cell>
          <cell r="G458">
            <v>0.4</v>
          </cell>
          <cell r="H458" t="str">
            <v>USD</v>
          </cell>
        </row>
        <row r="459">
          <cell r="B459">
            <v>40604</v>
          </cell>
          <cell r="C459">
            <v>40604</v>
          </cell>
          <cell r="E459">
            <v>0.69000000000000006</v>
          </cell>
          <cell r="F459" t="str">
            <v>GEL</v>
          </cell>
          <cell r="G459">
            <v>0.4</v>
          </cell>
          <cell r="H459" t="str">
            <v>USD</v>
          </cell>
        </row>
        <row r="460">
          <cell r="B460">
            <v>40604</v>
          </cell>
          <cell r="C460">
            <v>40604</v>
          </cell>
          <cell r="E460">
            <v>19601.5</v>
          </cell>
          <cell r="F460" t="str">
            <v>USD</v>
          </cell>
          <cell r="G460">
            <v>33941.96</v>
          </cell>
          <cell r="H460" t="str">
            <v>GEL</v>
          </cell>
        </row>
        <row r="461">
          <cell r="B461">
            <v>40604</v>
          </cell>
          <cell r="C461">
            <v>40604</v>
          </cell>
          <cell r="E461">
            <v>164</v>
          </cell>
          <cell r="F461" t="str">
            <v>USD</v>
          </cell>
          <cell r="G461">
            <v>283.98</v>
          </cell>
          <cell r="H461" t="str">
            <v>GEL</v>
          </cell>
        </row>
        <row r="462">
          <cell r="B462">
            <v>40604</v>
          </cell>
          <cell r="C462">
            <v>40604</v>
          </cell>
          <cell r="E462">
            <v>408.35</v>
          </cell>
          <cell r="F462" t="str">
            <v>USD</v>
          </cell>
          <cell r="G462">
            <v>707.1</v>
          </cell>
          <cell r="H462" t="str">
            <v>GEL</v>
          </cell>
        </row>
        <row r="463">
          <cell r="B463">
            <v>40604</v>
          </cell>
          <cell r="C463">
            <v>40604</v>
          </cell>
          <cell r="E463">
            <v>913.65</v>
          </cell>
          <cell r="F463" t="str">
            <v>USD</v>
          </cell>
          <cell r="G463">
            <v>1582.08</v>
          </cell>
          <cell r="H463" t="str">
            <v>GEL</v>
          </cell>
        </row>
        <row r="464">
          <cell r="B464">
            <v>40604</v>
          </cell>
          <cell r="C464">
            <v>40604</v>
          </cell>
          <cell r="E464">
            <v>3.25</v>
          </cell>
          <cell r="F464" t="str">
            <v>USD</v>
          </cell>
          <cell r="G464">
            <v>5.63</v>
          </cell>
          <cell r="H464" t="str">
            <v>GEL</v>
          </cell>
        </row>
        <row r="465">
          <cell r="B465">
            <v>40604</v>
          </cell>
          <cell r="C465">
            <v>40604</v>
          </cell>
          <cell r="E465">
            <v>876.95</v>
          </cell>
          <cell r="F465" t="str">
            <v>USD</v>
          </cell>
          <cell r="G465">
            <v>1518.53</v>
          </cell>
          <cell r="H465" t="str">
            <v>GEL</v>
          </cell>
        </row>
        <row r="466">
          <cell r="B466">
            <v>40604</v>
          </cell>
          <cell r="C466">
            <v>40604</v>
          </cell>
          <cell r="E466">
            <v>203.71</v>
          </cell>
          <cell r="F466" t="str">
            <v>USD</v>
          </cell>
          <cell r="G466">
            <v>352.74</v>
          </cell>
          <cell r="H466" t="str">
            <v>GEL</v>
          </cell>
        </row>
        <row r="467">
          <cell r="B467">
            <v>40604</v>
          </cell>
          <cell r="C467">
            <v>40604</v>
          </cell>
          <cell r="E467">
            <v>62.58</v>
          </cell>
          <cell r="F467" t="str">
            <v>USD</v>
          </cell>
          <cell r="G467">
            <v>108.36</v>
          </cell>
          <cell r="H467" t="str">
            <v>GEL</v>
          </cell>
        </row>
        <row r="468">
          <cell r="B468">
            <v>40604</v>
          </cell>
          <cell r="C468">
            <v>40604</v>
          </cell>
          <cell r="E468">
            <v>0.35000000000000003</v>
          </cell>
          <cell r="F468" t="str">
            <v>GEL</v>
          </cell>
          <cell r="G468">
            <v>0.2</v>
          </cell>
          <cell r="H468" t="str">
            <v>USD</v>
          </cell>
        </row>
        <row r="469">
          <cell r="B469">
            <v>40604</v>
          </cell>
          <cell r="C469">
            <v>40604</v>
          </cell>
          <cell r="E469">
            <v>33.770000000000003</v>
          </cell>
          <cell r="F469" t="str">
            <v>GEL</v>
          </cell>
          <cell r="G469">
            <v>19.5</v>
          </cell>
          <cell r="H469" t="str">
            <v>USD</v>
          </cell>
        </row>
        <row r="470">
          <cell r="B470">
            <v>40604</v>
          </cell>
          <cell r="C470">
            <v>40604</v>
          </cell>
          <cell r="E470">
            <v>13.51</v>
          </cell>
          <cell r="F470" t="str">
            <v>GEL</v>
          </cell>
          <cell r="G470">
            <v>7.8</v>
          </cell>
          <cell r="H470" t="str">
            <v>USD</v>
          </cell>
        </row>
        <row r="471">
          <cell r="B471">
            <v>40604</v>
          </cell>
          <cell r="C471">
            <v>40604</v>
          </cell>
          <cell r="E471">
            <v>13.51</v>
          </cell>
          <cell r="F471" t="str">
            <v>GEL</v>
          </cell>
          <cell r="G471">
            <v>7.8</v>
          </cell>
          <cell r="H471" t="str">
            <v>USD</v>
          </cell>
        </row>
        <row r="472">
          <cell r="B472">
            <v>40604</v>
          </cell>
          <cell r="C472">
            <v>40604</v>
          </cell>
          <cell r="E472">
            <v>6.75</v>
          </cell>
          <cell r="F472" t="str">
            <v>GEL</v>
          </cell>
          <cell r="G472">
            <v>3.9</v>
          </cell>
          <cell r="H472" t="str">
            <v>USD</v>
          </cell>
        </row>
        <row r="473">
          <cell r="B473">
            <v>40604</v>
          </cell>
          <cell r="C473">
            <v>40604</v>
          </cell>
          <cell r="E473">
            <v>87.79</v>
          </cell>
          <cell r="F473" t="str">
            <v>GEL</v>
          </cell>
          <cell r="G473">
            <v>50.7</v>
          </cell>
          <cell r="H473" t="str">
            <v>USD</v>
          </cell>
        </row>
        <row r="474">
          <cell r="B474">
            <v>40604</v>
          </cell>
          <cell r="C474">
            <v>40604</v>
          </cell>
          <cell r="E474">
            <v>54.02</v>
          </cell>
          <cell r="F474" t="str">
            <v>GEL</v>
          </cell>
          <cell r="G474">
            <v>31.2</v>
          </cell>
          <cell r="H474" t="str">
            <v>USD</v>
          </cell>
        </row>
        <row r="475">
          <cell r="B475">
            <v>40604</v>
          </cell>
          <cell r="C475">
            <v>40604</v>
          </cell>
          <cell r="E475">
            <v>27.01</v>
          </cell>
          <cell r="F475" t="str">
            <v>GEL</v>
          </cell>
          <cell r="G475">
            <v>15.6</v>
          </cell>
          <cell r="H475" t="str">
            <v>USD</v>
          </cell>
        </row>
        <row r="476">
          <cell r="B476">
            <v>40604</v>
          </cell>
          <cell r="C476">
            <v>40604</v>
          </cell>
          <cell r="E476">
            <v>20.260000000000002</v>
          </cell>
          <cell r="F476" t="str">
            <v>GEL</v>
          </cell>
          <cell r="G476">
            <v>11.700000000000001</v>
          </cell>
          <cell r="H476" t="str">
            <v>USD</v>
          </cell>
        </row>
        <row r="477">
          <cell r="B477">
            <v>40604</v>
          </cell>
          <cell r="C477">
            <v>40604</v>
          </cell>
          <cell r="E477">
            <v>13.5</v>
          </cell>
          <cell r="F477" t="str">
            <v>GEL</v>
          </cell>
          <cell r="G477">
            <v>7.8</v>
          </cell>
          <cell r="H477" t="str">
            <v>USD</v>
          </cell>
        </row>
        <row r="478">
          <cell r="B478">
            <v>40604</v>
          </cell>
          <cell r="C478">
            <v>40604</v>
          </cell>
          <cell r="E478">
            <v>47.28</v>
          </cell>
          <cell r="F478" t="str">
            <v>GEL</v>
          </cell>
          <cell r="G478">
            <v>27.3</v>
          </cell>
          <cell r="H478" t="str">
            <v>USD</v>
          </cell>
        </row>
        <row r="479">
          <cell r="B479">
            <v>40604</v>
          </cell>
          <cell r="C479">
            <v>40604</v>
          </cell>
          <cell r="E479">
            <v>3.38</v>
          </cell>
          <cell r="F479" t="str">
            <v>GEL</v>
          </cell>
          <cell r="G479">
            <v>1.95</v>
          </cell>
          <cell r="H479" t="str">
            <v>USD</v>
          </cell>
        </row>
        <row r="480">
          <cell r="B480">
            <v>40604</v>
          </cell>
          <cell r="C480">
            <v>40604</v>
          </cell>
          <cell r="E480">
            <v>3.38</v>
          </cell>
          <cell r="F480" t="str">
            <v>GEL</v>
          </cell>
          <cell r="G480">
            <v>1.95</v>
          </cell>
          <cell r="H480" t="str">
            <v>USD</v>
          </cell>
        </row>
        <row r="481">
          <cell r="B481">
            <v>40604</v>
          </cell>
          <cell r="C481">
            <v>40604</v>
          </cell>
          <cell r="E481">
            <v>20.260000000000002</v>
          </cell>
          <cell r="F481" t="str">
            <v>GEL</v>
          </cell>
          <cell r="G481">
            <v>11.700000000000001</v>
          </cell>
          <cell r="H481" t="str">
            <v>USD</v>
          </cell>
        </row>
        <row r="482">
          <cell r="B482">
            <v>40604</v>
          </cell>
          <cell r="C482">
            <v>40604</v>
          </cell>
          <cell r="E482">
            <v>30.39</v>
          </cell>
          <cell r="F482" t="str">
            <v>GEL</v>
          </cell>
          <cell r="G482">
            <v>17.55</v>
          </cell>
          <cell r="H482" t="str">
            <v>USD</v>
          </cell>
        </row>
        <row r="483">
          <cell r="B483">
            <v>40604</v>
          </cell>
          <cell r="C483">
            <v>40604</v>
          </cell>
          <cell r="E483">
            <v>6.75</v>
          </cell>
          <cell r="F483" t="str">
            <v>GEL</v>
          </cell>
          <cell r="G483">
            <v>3.9</v>
          </cell>
          <cell r="H483" t="str">
            <v>USD</v>
          </cell>
        </row>
        <row r="484">
          <cell r="B484">
            <v>40604</v>
          </cell>
          <cell r="C484">
            <v>40604</v>
          </cell>
          <cell r="E484">
            <v>40.51</v>
          </cell>
          <cell r="F484" t="str">
            <v>GEL</v>
          </cell>
          <cell r="G484">
            <v>23.400000000000002</v>
          </cell>
          <cell r="H484" t="str">
            <v>USD</v>
          </cell>
        </row>
        <row r="485">
          <cell r="B485">
            <v>40604</v>
          </cell>
          <cell r="C485">
            <v>40604</v>
          </cell>
          <cell r="E485">
            <v>6.75</v>
          </cell>
          <cell r="F485" t="str">
            <v>GEL</v>
          </cell>
          <cell r="G485">
            <v>3.9</v>
          </cell>
          <cell r="H485" t="str">
            <v>USD</v>
          </cell>
        </row>
        <row r="486">
          <cell r="B486">
            <v>40604</v>
          </cell>
          <cell r="C486">
            <v>40604</v>
          </cell>
          <cell r="E486">
            <v>6.75</v>
          </cell>
          <cell r="F486" t="str">
            <v>GEL</v>
          </cell>
          <cell r="G486">
            <v>3.9</v>
          </cell>
          <cell r="H486" t="str">
            <v>USD</v>
          </cell>
        </row>
        <row r="487">
          <cell r="B487">
            <v>40604</v>
          </cell>
          <cell r="C487">
            <v>40604</v>
          </cell>
          <cell r="E487">
            <v>3.38</v>
          </cell>
          <cell r="F487" t="str">
            <v>GEL</v>
          </cell>
          <cell r="G487">
            <v>1.95</v>
          </cell>
          <cell r="H487" t="str">
            <v>USD</v>
          </cell>
        </row>
        <row r="488">
          <cell r="B488">
            <v>40604</v>
          </cell>
          <cell r="C488">
            <v>40604</v>
          </cell>
          <cell r="E488">
            <v>5.6000000000000005</v>
          </cell>
          <cell r="F488" t="str">
            <v>EUR</v>
          </cell>
          <cell r="G488">
            <v>13.42</v>
          </cell>
          <cell r="H488" t="str">
            <v>GEL</v>
          </cell>
        </row>
        <row r="489">
          <cell r="B489">
            <v>40604</v>
          </cell>
          <cell r="C489">
            <v>40604</v>
          </cell>
          <cell r="E489">
            <v>13.51</v>
          </cell>
          <cell r="F489" t="str">
            <v>GEL</v>
          </cell>
          <cell r="G489">
            <v>7.8</v>
          </cell>
          <cell r="H489" t="str">
            <v>USD</v>
          </cell>
        </row>
        <row r="490">
          <cell r="B490">
            <v>40604</v>
          </cell>
          <cell r="C490">
            <v>40604</v>
          </cell>
          <cell r="E490">
            <v>27.02</v>
          </cell>
          <cell r="F490" t="str">
            <v>GEL</v>
          </cell>
          <cell r="G490">
            <v>15.6</v>
          </cell>
          <cell r="H490" t="str">
            <v>USD</v>
          </cell>
        </row>
        <row r="491">
          <cell r="B491">
            <v>40604</v>
          </cell>
          <cell r="C491">
            <v>40604</v>
          </cell>
          <cell r="E491">
            <v>74.290000000000006</v>
          </cell>
          <cell r="F491" t="str">
            <v>GEL</v>
          </cell>
          <cell r="G491">
            <v>42.9</v>
          </cell>
          <cell r="H491" t="str">
            <v>USD</v>
          </cell>
        </row>
        <row r="492">
          <cell r="B492">
            <v>40604</v>
          </cell>
          <cell r="C492">
            <v>40604</v>
          </cell>
          <cell r="E492">
            <v>3.38</v>
          </cell>
          <cell r="F492" t="str">
            <v>GEL</v>
          </cell>
          <cell r="G492">
            <v>1.95</v>
          </cell>
          <cell r="H492" t="str">
            <v>USD</v>
          </cell>
        </row>
        <row r="493">
          <cell r="B493">
            <v>40604</v>
          </cell>
          <cell r="C493">
            <v>40604</v>
          </cell>
          <cell r="E493">
            <v>6.75</v>
          </cell>
          <cell r="F493" t="str">
            <v>GEL</v>
          </cell>
          <cell r="G493">
            <v>3.9</v>
          </cell>
          <cell r="H493" t="str">
            <v>USD</v>
          </cell>
        </row>
        <row r="494">
          <cell r="B494">
            <v>40604</v>
          </cell>
          <cell r="C494">
            <v>40604</v>
          </cell>
          <cell r="E494">
            <v>6.75</v>
          </cell>
          <cell r="F494" t="str">
            <v>GEL</v>
          </cell>
          <cell r="G494">
            <v>3.9</v>
          </cell>
          <cell r="H494" t="str">
            <v>USD</v>
          </cell>
        </row>
        <row r="495">
          <cell r="B495">
            <v>40604</v>
          </cell>
          <cell r="C495">
            <v>40604</v>
          </cell>
          <cell r="E495">
            <v>13.5</v>
          </cell>
          <cell r="F495" t="str">
            <v>GEL</v>
          </cell>
          <cell r="G495">
            <v>7.8</v>
          </cell>
          <cell r="H495" t="str">
            <v>USD</v>
          </cell>
        </row>
        <row r="496">
          <cell r="B496">
            <v>40604</v>
          </cell>
          <cell r="C496">
            <v>40604</v>
          </cell>
          <cell r="E496">
            <v>6.75</v>
          </cell>
          <cell r="F496" t="str">
            <v>GEL</v>
          </cell>
          <cell r="G496">
            <v>3.9</v>
          </cell>
          <cell r="H496" t="str">
            <v>USD</v>
          </cell>
        </row>
        <row r="497">
          <cell r="B497">
            <v>40604</v>
          </cell>
          <cell r="C497">
            <v>40604</v>
          </cell>
          <cell r="E497">
            <v>13.5</v>
          </cell>
          <cell r="F497" t="str">
            <v>GEL</v>
          </cell>
          <cell r="G497">
            <v>7.8</v>
          </cell>
          <cell r="H497" t="str">
            <v>USD</v>
          </cell>
        </row>
        <row r="498">
          <cell r="B498">
            <v>40604</v>
          </cell>
          <cell r="C498">
            <v>40604</v>
          </cell>
          <cell r="E498">
            <v>6.75</v>
          </cell>
          <cell r="F498" t="str">
            <v>GEL</v>
          </cell>
          <cell r="G498">
            <v>3.9</v>
          </cell>
          <cell r="H498" t="str">
            <v>USD</v>
          </cell>
        </row>
        <row r="499">
          <cell r="B499">
            <v>40604</v>
          </cell>
          <cell r="C499">
            <v>40604</v>
          </cell>
          <cell r="E499">
            <v>33.770000000000003</v>
          </cell>
          <cell r="F499" t="str">
            <v>GEL</v>
          </cell>
          <cell r="G499">
            <v>19.5</v>
          </cell>
          <cell r="H499" t="str">
            <v>USD</v>
          </cell>
        </row>
        <row r="500">
          <cell r="B500">
            <v>40604</v>
          </cell>
          <cell r="C500">
            <v>40604</v>
          </cell>
          <cell r="E500">
            <v>10.130000000000001</v>
          </cell>
          <cell r="F500" t="str">
            <v>GEL</v>
          </cell>
          <cell r="G500">
            <v>5.8500000000000005</v>
          </cell>
          <cell r="H500" t="str">
            <v>USD</v>
          </cell>
        </row>
        <row r="501">
          <cell r="B501">
            <v>40604</v>
          </cell>
          <cell r="C501">
            <v>40604</v>
          </cell>
          <cell r="E501">
            <v>6.75</v>
          </cell>
          <cell r="F501" t="str">
            <v>GEL</v>
          </cell>
          <cell r="G501">
            <v>3.9</v>
          </cell>
          <cell r="H501" t="str">
            <v>USD</v>
          </cell>
        </row>
        <row r="502">
          <cell r="B502">
            <v>40604</v>
          </cell>
          <cell r="C502">
            <v>40604</v>
          </cell>
          <cell r="E502">
            <v>54.03</v>
          </cell>
          <cell r="F502" t="str">
            <v>GEL</v>
          </cell>
          <cell r="G502">
            <v>31.2</v>
          </cell>
          <cell r="H502" t="str">
            <v>USD</v>
          </cell>
        </row>
        <row r="503">
          <cell r="B503">
            <v>40604</v>
          </cell>
          <cell r="C503">
            <v>40604</v>
          </cell>
          <cell r="E503">
            <v>13.5</v>
          </cell>
          <cell r="F503" t="str">
            <v>GEL</v>
          </cell>
          <cell r="G503">
            <v>7.8</v>
          </cell>
          <cell r="H503" t="str">
            <v>USD</v>
          </cell>
        </row>
        <row r="504">
          <cell r="B504">
            <v>40604</v>
          </cell>
          <cell r="C504">
            <v>40604</v>
          </cell>
          <cell r="E504">
            <v>6.75</v>
          </cell>
          <cell r="F504" t="str">
            <v>GEL</v>
          </cell>
          <cell r="G504">
            <v>3.9</v>
          </cell>
          <cell r="H504" t="str">
            <v>USD</v>
          </cell>
        </row>
        <row r="505">
          <cell r="B505">
            <v>40604</v>
          </cell>
          <cell r="C505">
            <v>40604</v>
          </cell>
          <cell r="E505">
            <v>30.39</v>
          </cell>
          <cell r="F505" t="str">
            <v>GEL</v>
          </cell>
          <cell r="G505">
            <v>17.55</v>
          </cell>
          <cell r="H505" t="str">
            <v>USD</v>
          </cell>
        </row>
        <row r="506">
          <cell r="B506">
            <v>40604</v>
          </cell>
          <cell r="C506">
            <v>40604</v>
          </cell>
          <cell r="E506">
            <v>33.76</v>
          </cell>
          <cell r="F506" t="str">
            <v>GEL</v>
          </cell>
          <cell r="G506">
            <v>19.5</v>
          </cell>
          <cell r="H506" t="str">
            <v>USD</v>
          </cell>
        </row>
        <row r="507">
          <cell r="B507">
            <v>40604</v>
          </cell>
          <cell r="C507">
            <v>40604</v>
          </cell>
          <cell r="E507">
            <v>40.520000000000003</v>
          </cell>
          <cell r="F507" t="str">
            <v>GEL</v>
          </cell>
          <cell r="G507">
            <v>23.400000000000002</v>
          </cell>
          <cell r="H507" t="str">
            <v>USD</v>
          </cell>
        </row>
        <row r="508">
          <cell r="B508">
            <v>40604</v>
          </cell>
          <cell r="C508">
            <v>40604</v>
          </cell>
          <cell r="E508">
            <v>6.75</v>
          </cell>
          <cell r="F508" t="str">
            <v>GEL</v>
          </cell>
          <cell r="G508">
            <v>3.9</v>
          </cell>
          <cell r="H508" t="str">
            <v>USD</v>
          </cell>
        </row>
        <row r="509">
          <cell r="B509">
            <v>40604</v>
          </cell>
          <cell r="C509">
            <v>40604</v>
          </cell>
          <cell r="E509">
            <v>10.130000000000001</v>
          </cell>
          <cell r="F509" t="str">
            <v>GEL</v>
          </cell>
          <cell r="G509">
            <v>5.8500000000000005</v>
          </cell>
          <cell r="H509" t="str">
            <v>USD</v>
          </cell>
        </row>
        <row r="510">
          <cell r="B510">
            <v>40604</v>
          </cell>
          <cell r="C510">
            <v>40604</v>
          </cell>
          <cell r="E510">
            <v>22.96</v>
          </cell>
          <cell r="F510" t="str">
            <v>GEL</v>
          </cell>
          <cell r="G510">
            <v>13.26</v>
          </cell>
          <cell r="H510" t="str">
            <v>USD</v>
          </cell>
        </row>
        <row r="511">
          <cell r="B511">
            <v>40604</v>
          </cell>
          <cell r="C511">
            <v>40604</v>
          </cell>
          <cell r="E511">
            <v>6.75</v>
          </cell>
          <cell r="F511" t="str">
            <v>GEL</v>
          </cell>
          <cell r="G511">
            <v>3.9</v>
          </cell>
          <cell r="H511" t="str">
            <v>USD</v>
          </cell>
        </row>
        <row r="512">
          <cell r="B512">
            <v>40604</v>
          </cell>
          <cell r="C512">
            <v>40604</v>
          </cell>
          <cell r="E512">
            <v>3.38</v>
          </cell>
          <cell r="F512" t="str">
            <v>GEL</v>
          </cell>
          <cell r="G512">
            <v>1.95</v>
          </cell>
          <cell r="H512" t="str">
            <v>USD</v>
          </cell>
        </row>
        <row r="513">
          <cell r="B513">
            <v>40604</v>
          </cell>
          <cell r="C513">
            <v>40604</v>
          </cell>
          <cell r="E513">
            <v>6.75</v>
          </cell>
          <cell r="F513" t="str">
            <v>GEL</v>
          </cell>
          <cell r="G513">
            <v>3.9</v>
          </cell>
          <cell r="H513" t="str">
            <v>USD</v>
          </cell>
        </row>
        <row r="514">
          <cell r="B514">
            <v>40604</v>
          </cell>
          <cell r="C514">
            <v>40604</v>
          </cell>
          <cell r="E514">
            <v>6.75</v>
          </cell>
          <cell r="F514" t="str">
            <v>GEL</v>
          </cell>
          <cell r="G514">
            <v>3.9</v>
          </cell>
          <cell r="H514" t="str">
            <v>USD</v>
          </cell>
        </row>
        <row r="515">
          <cell r="B515">
            <v>40604</v>
          </cell>
          <cell r="C515">
            <v>40604</v>
          </cell>
          <cell r="E515">
            <v>6.75</v>
          </cell>
          <cell r="F515" t="str">
            <v>GEL</v>
          </cell>
          <cell r="G515">
            <v>3.9</v>
          </cell>
          <cell r="H515" t="str">
            <v>USD</v>
          </cell>
        </row>
        <row r="516">
          <cell r="B516">
            <v>40604</v>
          </cell>
          <cell r="C516">
            <v>40604</v>
          </cell>
          <cell r="E516">
            <v>13.51</v>
          </cell>
          <cell r="F516" t="str">
            <v>GEL</v>
          </cell>
          <cell r="G516">
            <v>7.8</v>
          </cell>
          <cell r="H516" t="str">
            <v>USD</v>
          </cell>
        </row>
        <row r="517">
          <cell r="B517">
            <v>40604</v>
          </cell>
          <cell r="C517">
            <v>40604</v>
          </cell>
          <cell r="E517">
            <v>9.4500000000000011</v>
          </cell>
          <cell r="F517" t="str">
            <v>GEL</v>
          </cell>
          <cell r="G517">
            <v>5.46</v>
          </cell>
          <cell r="H517" t="str">
            <v>USD</v>
          </cell>
        </row>
        <row r="518">
          <cell r="B518">
            <v>40604</v>
          </cell>
          <cell r="C518">
            <v>40604</v>
          </cell>
          <cell r="E518">
            <v>6.75</v>
          </cell>
          <cell r="F518" t="str">
            <v>GEL</v>
          </cell>
          <cell r="G518">
            <v>3.9</v>
          </cell>
          <cell r="H518" t="str">
            <v>USD</v>
          </cell>
        </row>
        <row r="519">
          <cell r="B519">
            <v>40604</v>
          </cell>
          <cell r="C519">
            <v>40604</v>
          </cell>
          <cell r="E519">
            <v>13.51</v>
          </cell>
          <cell r="F519" t="str">
            <v>GEL</v>
          </cell>
          <cell r="G519">
            <v>7.8</v>
          </cell>
          <cell r="H519" t="str">
            <v>USD</v>
          </cell>
        </row>
        <row r="520">
          <cell r="B520">
            <v>40604</v>
          </cell>
          <cell r="C520">
            <v>40604</v>
          </cell>
          <cell r="E520">
            <v>27.01</v>
          </cell>
          <cell r="F520" t="str">
            <v>GEL</v>
          </cell>
          <cell r="G520">
            <v>15.6</v>
          </cell>
          <cell r="H520" t="str">
            <v>USD</v>
          </cell>
        </row>
        <row r="521">
          <cell r="B521">
            <v>40604</v>
          </cell>
          <cell r="C521">
            <v>40604</v>
          </cell>
          <cell r="E521">
            <v>3.38</v>
          </cell>
          <cell r="F521" t="str">
            <v>GEL</v>
          </cell>
          <cell r="G521">
            <v>1.95</v>
          </cell>
          <cell r="H521" t="str">
            <v>USD</v>
          </cell>
        </row>
        <row r="522">
          <cell r="B522">
            <v>40604</v>
          </cell>
          <cell r="C522">
            <v>40604</v>
          </cell>
          <cell r="E522">
            <v>20.260000000000002</v>
          </cell>
          <cell r="F522" t="str">
            <v>GEL</v>
          </cell>
          <cell r="G522">
            <v>11.700000000000001</v>
          </cell>
          <cell r="H522" t="str">
            <v>USD</v>
          </cell>
        </row>
        <row r="523">
          <cell r="B523">
            <v>40604</v>
          </cell>
          <cell r="C523">
            <v>40604</v>
          </cell>
          <cell r="E523">
            <v>33.770000000000003</v>
          </cell>
          <cell r="F523" t="str">
            <v>GEL</v>
          </cell>
          <cell r="G523">
            <v>19.5</v>
          </cell>
          <cell r="H523" t="str">
            <v>USD</v>
          </cell>
        </row>
        <row r="524">
          <cell r="B524">
            <v>40604</v>
          </cell>
          <cell r="C524">
            <v>40604</v>
          </cell>
          <cell r="E524">
            <v>6.75</v>
          </cell>
          <cell r="F524" t="str">
            <v>GEL</v>
          </cell>
          <cell r="G524">
            <v>3.9</v>
          </cell>
          <cell r="H524" t="str">
            <v>USD</v>
          </cell>
        </row>
        <row r="525">
          <cell r="B525">
            <v>40604</v>
          </cell>
          <cell r="C525">
            <v>40604</v>
          </cell>
          <cell r="E525">
            <v>10.130000000000001</v>
          </cell>
          <cell r="F525" t="str">
            <v>GEL</v>
          </cell>
          <cell r="G525">
            <v>5.8500000000000005</v>
          </cell>
          <cell r="H525" t="str">
            <v>USD</v>
          </cell>
        </row>
        <row r="526">
          <cell r="B526">
            <v>40604</v>
          </cell>
          <cell r="C526">
            <v>40604</v>
          </cell>
          <cell r="E526">
            <v>6.75</v>
          </cell>
          <cell r="F526" t="str">
            <v>GEL</v>
          </cell>
          <cell r="G526">
            <v>3.9</v>
          </cell>
          <cell r="H526" t="str">
            <v>USD</v>
          </cell>
        </row>
        <row r="527">
          <cell r="B527">
            <v>40604</v>
          </cell>
          <cell r="C527">
            <v>40604</v>
          </cell>
          <cell r="E527">
            <v>5.4</v>
          </cell>
          <cell r="F527" t="str">
            <v>GEL</v>
          </cell>
          <cell r="G527">
            <v>3.12</v>
          </cell>
          <cell r="H527" t="str">
            <v>USD</v>
          </cell>
        </row>
        <row r="528">
          <cell r="B528">
            <v>40604</v>
          </cell>
          <cell r="C528">
            <v>40604</v>
          </cell>
          <cell r="E528">
            <v>5.4</v>
          </cell>
          <cell r="F528" t="str">
            <v>GEL</v>
          </cell>
          <cell r="G528">
            <v>3.12</v>
          </cell>
          <cell r="H528" t="str">
            <v>USD</v>
          </cell>
        </row>
        <row r="529">
          <cell r="B529">
            <v>40604</v>
          </cell>
          <cell r="C529">
            <v>40606</v>
          </cell>
          <cell r="E529">
            <v>39440.770000000004</v>
          </cell>
          <cell r="F529" t="str">
            <v>GEL</v>
          </cell>
          <cell r="G529">
            <v>22810</v>
          </cell>
          <cell r="H529" t="str">
            <v>USD</v>
          </cell>
        </row>
        <row r="530">
          <cell r="B530">
            <v>40604</v>
          </cell>
          <cell r="C530">
            <v>40606</v>
          </cell>
          <cell r="E530">
            <v>12.76</v>
          </cell>
          <cell r="F530" t="str">
            <v>EUR</v>
          </cell>
          <cell r="G530">
            <v>30.53</v>
          </cell>
          <cell r="H530" t="str">
            <v>GEL</v>
          </cell>
        </row>
        <row r="531">
          <cell r="B531">
            <v>40604</v>
          </cell>
          <cell r="C531">
            <v>40604</v>
          </cell>
          <cell r="E531">
            <v>60.78</v>
          </cell>
          <cell r="F531" t="str">
            <v>GEL</v>
          </cell>
          <cell r="G531">
            <v>35.1</v>
          </cell>
          <cell r="H531" t="str">
            <v>USD</v>
          </cell>
        </row>
        <row r="532">
          <cell r="B532">
            <v>40604</v>
          </cell>
          <cell r="C532">
            <v>40604</v>
          </cell>
          <cell r="E532">
            <v>13.51</v>
          </cell>
          <cell r="F532" t="str">
            <v>GEL</v>
          </cell>
          <cell r="G532">
            <v>7.8</v>
          </cell>
          <cell r="H532" t="str">
            <v>USD</v>
          </cell>
        </row>
        <row r="533">
          <cell r="B533">
            <v>40604</v>
          </cell>
          <cell r="C533">
            <v>40604</v>
          </cell>
          <cell r="E533">
            <v>20.260000000000002</v>
          </cell>
          <cell r="F533" t="str">
            <v>GEL</v>
          </cell>
          <cell r="G533">
            <v>11.700000000000001</v>
          </cell>
          <cell r="H533" t="str">
            <v>USD</v>
          </cell>
        </row>
        <row r="534">
          <cell r="B534">
            <v>40604</v>
          </cell>
          <cell r="C534">
            <v>40604</v>
          </cell>
          <cell r="E534">
            <v>10.130000000000001</v>
          </cell>
          <cell r="F534" t="str">
            <v>GEL</v>
          </cell>
          <cell r="G534">
            <v>5.8500000000000005</v>
          </cell>
          <cell r="H534" t="str">
            <v>USD</v>
          </cell>
        </row>
        <row r="535">
          <cell r="B535">
            <v>40604</v>
          </cell>
          <cell r="C535">
            <v>40604</v>
          </cell>
          <cell r="E535">
            <v>6.75</v>
          </cell>
          <cell r="F535" t="str">
            <v>GEL</v>
          </cell>
          <cell r="G535">
            <v>3.9</v>
          </cell>
          <cell r="H535" t="str">
            <v>USD</v>
          </cell>
        </row>
        <row r="536">
          <cell r="B536">
            <v>40604</v>
          </cell>
          <cell r="C536">
            <v>40604</v>
          </cell>
          <cell r="E536">
            <v>13.51</v>
          </cell>
          <cell r="F536" t="str">
            <v>GEL</v>
          </cell>
          <cell r="G536">
            <v>7.8</v>
          </cell>
          <cell r="H536" t="str">
            <v>USD</v>
          </cell>
        </row>
        <row r="537">
          <cell r="B537">
            <v>40604</v>
          </cell>
          <cell r="C537">
            <v>40604</v>
          </cell>
          <cell r="E537">
            <v>40.51</v>
          </cell>
          <cell r="F537" t="str">
            <v>GEL</v>
          </cell>
          <cell r="G537">
            <v>23.400000000000002</v>
          </cell>
          <cell r="H537" t="str">
            <v>USD</v>
          </cell>
        </row>
        <row r="538">
          <cell r="B538">
            <v>40604</v>
          </cell>
          <cell r="C538">
            <v>40604</v>
          </cell>
          <cell r="E538">
            <v>6.75</v>
          </cell>
          <cell r="F538" t="str">
            <v>GEL</v>
          </cell>
          <cell r="G538">
            <v>3.9</v>
          </cell>
          <cell r="H538" t="str">
            <v>USD</v>
          </cell>
        </row>
        <row r="539">
          <cell r="B539">
            <v>40604</v>
          </cell>
          <cell r="C539">
            <v>40604</v>
          </cell>
          <cell r="E539">
            <v>64.16</v>
          </cell>
          <cell r="F539" t="str">
            <v>GEL</v>
          </cell>
          <cell r="G539">
            <v>37.050000000000004</v>
          </cell>
          <cell r="H539" t="str">
            <v>USD</v>
          </cell>
        </row>
        <row r="540">
          <cell r="B540">
            <v>40604</v>
          </cell>
          <cell r="C540">
            <v>40604</v>
          </cell>
          <cell r="E540">
            <v>6.75</v>
          </cell>
          <cell r="F540" t="str">
            <v>GEL</v>
          </cell>
          <cell r="G540">
            <v>3.9</v>
          </cell>
          <cell r="H540" t="str">
            <v>USD</v>
          </cell>
        </row>
        <row r="541">
          <cell r="B541">
            <v>40604</v>
          </cell>
          <cell r="C541">
            <v>40604</v>
          </cell>
          <cell r="E541">
            <v>2.7</v>
          </cell>
          <cell r="F541" t="str">
            <v>GEL</v>
          </cell>
          <cell r="G541">
            <v>1.56</v>
          </cell>
          <cell r="H541" t="str">
            <v>USD</v>
          </cell>
        </row>
        <row r="542">
          <cell r="B542">
            <v>40604</v>
          </cell>
          <cell r="C542">
            <v>40604</v>
          </cell>
          <cell r="E542">
            <v>10.130000000000001</v>
          </cell>
          <cell r="F542" t="str">
            <v>GEL</v>
          </cell>
          <cell r="G542">
            <v>5.8500000000000005</v>
          </cell>
          <cell r="H542" t="str">
            <v>USD</v>
          </cell>
        </row>
        <row r="543">
          <cell r="B543">
            <v>40604</v>
          </cell>
          <cell r="C543">
            <v>40604</v>
          </cell>
          <cell r="E543">
            <v>27</v>
          </cell>
          <cell r="F543" t="str">
            <v>GEL</v>
          </cell>
          <cell r="G543">
            <v>15.6</v>
          </cell>
          <cell r="H543" t="str">
            <v>USD</v>
          </cell>
        </row>
        <row r="544">
          <cell r="B544">
            <v>40604</v>
          </cell>
          <cell r="C544">
            <v>40604</v>
          </cell>
          <cell r="E544">
            <v>6.75</v>
          </cell>
          <cell r="F544" t="str">
            <v>GEL</v>
          </cell>
          <cell r="G544">
            <v>3.9</v>
          </cell>
          <cell r="H544" t="str">
            <v>USD</v>
          </cell>
        </row>
        <row r="545">
          <cell r="B545">
            <v>40604</v>
          </cell>
          <cell r="C545">
            <v>40604</v>
          </cell>
          <cell r="E545">
            <v>6.76</v>
          </cell>
          <cell r="F545" t="str">
            <v>GEL</v>
          </cell>
          <cell r="G545">
            <v>3.9</v>
          </cell>
          <cell r="H545" t="str">
            <v>USD</v>
          </cell>
        </row>
        <row r="546">
          <cell r="B546">
            <v>40604</v>
          </cell>
          <cell r="C546">
            <v>40604</v>
          </cell>
          <cell r="E546">
            <v>2.7</v>
          </cell>
          <cell r="F546" t="str">
            <v>GEL</v>
          </cell>
          <cell r="G546">
            <v>1.56</v>
          </cell>
          <cell r="H546" t="str">
            <v>USD</v>
          </cell>
        </row>
        <row r="547">
          <cell r="B547">
            <v>40604</v>
          </cell>
          <cell r="C547">
            <v>40604</v>
          </cell>
          <cell r="E547">
            <v>3.38</v>
          </cell>
          <cell r="F547" t="str">
            <v>GEL</v>
          </cell>
          <cell r="G547">
            <v>1.95</v>
          </cell>
          <cell r="H547" t="str">
            <v>USD</v>
          </cell>
        </row>
        <row r="548">
          <cell r="B548">
            <v>40604</v>
          </cell>
          <cell r="C548">
            <v>40604</v>
          </cell>
          <cell r="E548">
            <v>54.03</v>
          </cell>
          <cell r="F548" t="str">
            <v>GEL</v>
          </cell>
          <cell r="G548">
            <v>31.2</v>
          </cell>
          <cell r="H548" t="str">
            <v>USD</v>
          </cell>
        </row>
        <row r="549">
          <cell r="B549">
            <v>40604</v>
          </cell>
          <cell r="C549">
            <v>40604</v>
          </cell>
          <cell r="E549">
            <v>6.75</v>
          </cell>
          <cell r="F549" t="str">
            <v>GEL</v>
          </cell>
          <cell r="G549">
            <v>3.9</v>
          </cell>
          <cell r="H549" t="str">
            <v>USD</v>
          </cell>
        </row>
        <row r="550">
          <cell r="B550">
            <v>40604</v>
          </cell>
          <cell r="C550">
            <v>40604</v>
          </cell>
          <cell r="E550">
            <v>3.38</v>
          </cell>
          <cell r="F550" t="str">
            <v>GEL</v>
          </cell>
          <cell r="G550">
            <v>1.95</v>
          </cell>
          <cell r="H550" t="str">
            <v>USD</v>
          </cell>
        </row>
        <row r="551">
          <cell r="B551">
            <v>40604</v>
          </cell>
          <cell r="C551">
            <v>40606</v>
          </cell>
          <cell r="E551">
            <v>3076923.08</v>
          </cell>
          <cell r="F551" t="str">
            <v>USD</v>
          </cell>
          <cell r="G551">
            <v>5316923.08</v>
          </cell>
          <cell r="H551" t="str">
            <v>GEL</v>
          </cell>
        </row>
        <row r="552">
          <cell r="B552">
            <v>40604</v>
          </cell>
          <cell r="C552">
            <v>40604</v>
          </cell>
          <cell r="E552">
            <v>3436000</v>
          </cell>
          <cell r="F552" t="str">
            <v>GEL</v>
          </cell>
          <cell r="G552">
            <v>2000000</v>
          </cell>
          <cell r="H552" t="str">
            <v>USD</v>
          </cell>
        </row>
        <row r="553">
          <cell r="B553">
            <v>40604</v>
          </cell>
          <cell r="C553">
            <v>40604</v>
          </cell>
          <cell r="E553">
            <v>6.75</v>
          </cell>
          <cell r="F553" t="str">
            <v>GEL</v>
          </cell>
          <cell r="G553">
            <v>3.9</v>
          </cell>
          <cell r="H553" t="str">
            <v>USD</v>
          </cell>
        </row>
        <row r="554">
          <cell r="B554">
            <v>40604</v>
          </cell>
          <cell r="C554">
            <v>40604</v>
          </cell>
          <cell r="E554">
            <v>6.75</v>
          </cell>
          <cell r="F554" t="str">
            <v>GEL</v>
          </cell>
          <cell r="G554">
            <v>3.9</v>
          </cell>
          <cell r="H554" t="str">
            <v>USD</v>
          </cell>
        </row>
        <row r="555">
          <cell r="B555">
            <v>40604</v>
          </cell>
          <cell r="C555">
            <v>40604</v>
          </cell>
          <cell r="E555">
            <v>6.75</v>
          </cell>
          <cell r="F555" t="str">
            <v>GEL</v>
          </cell>
          <cell r="G555">
            <v>3.9</v>
          </cell>
          <cell r="H555" t="str">
            <v>USD</v>
          </cell>
        </row>
        <row r="556">
          <cell r="B556">
            <v>40604</v>
          </cell>
          <cell r="C556">
            <v>40604</v>
          </cell>
          <cell r="E556">
            <v>13.51</v>
          </cell>
          <cell r="F556" t="str">
            <v>GEL</v>
          </cell>
          <cell r="G556">
            <v>7.8</v>
          </cell>
          <cell r="H556" t="str">
            <v>USD</v>
          </cell>
        </row>
        <row r="557">
          <cell r="B557">
            <v>40604</v>
          </cell>
          <cell r="C557">
            <v>40604</v>
          </cell>
          <cell r="E557">
            <v>40.520000000000003</v>
          </cell>
          <cell r="F557" t="str">
            <v>GEL</v>
          </cell>
          <cell r="G557">
            <v>23.400000000000002</v>
          </cell>
          <cell r="H557" t="str">
            <v>USD</v>
          </cell>
        </row>
        <row r="558">
          <cell r="B558">
            <v>40604</v>
          </cell>
          <cell r="C558">
            <v>40604</v>
          </cell>
          <cell r="E558">
            <v>6.75</v>
          </cell>
          <cell r="F558" t="str">
            <v>GEL</v>
          </cell>
          <cell r="G558">
            <v>3.9</v>
          </cell>
          <cell r="H558" t="str">
            <v>USD</v>
          </cell>
        </row>
        <row r="559">
          <cell r="B559">
            <v>40604</v>
          </cell>
          <cell r="C559">
            <v>40604</v>
          </cell>
          <cell r="E559">
            <v>10.130000000000001</v>
          </cell>
          <cell r="F559" t="str">
            <v>GEL</v>
          </cell>
          <cell r="G559">
            <v>5.8500000000000005</v>
          </cell>
          <cell r="H559" t="str">
            <v>USD</v>
          </cell>
        </row>
        <row r="560">
          <cell r="B560">
            <v>40604</v>
          </cell>
          <cell r="C560">
            <v>40604</v>
          </cell>
          <cell r="E560">
            <v>33.770000000000003</v>
          </cell>
          <cell r="F560" t="str">
            <v>GEL</v>
          </cell>
          <cell r="G560">
            <v>19.5</v>
          </cell>
          <cell r="H560" t="str">
            <v>USD</v>
          </cell>
        </row>
        <row r="561">
          <cell r="B561">
            <v>40604</v>
          </cell>
          <cell r="C561">
            <v>40604</v>
          </cell>
          <cell r="E561">
            <v>10.130000000000001</v>
          </cell>
          <cell r="F561" t="str">
            <v>GEL</v>
          </cell>
          <cell r="G561">
            <v>5.8500000000000005</v>
          </cell>
          <cell r="H561" t="str">
            <v>USD</v>
          </cell>
        </row>
        <row r="562">
          <cell r="B562">
            <v>40604</v>
          </cell>
          <cell r="C562">
            <v>40604</v>
          </cell>
          <cell r="E562">
            <v>6.75</v>
          </cell>
          <cell r="F562" t="str">
            <v>GEL</v>
          </cell>
          <cell r="G562">
            <v>3.9</v>
          </cell>
          <cell r="H562" t="str">
            <v>USD</v>
          </cell>
        </row>
        <row r="563">
          <cell r="B563">
            <v>40604</v>
          </cell>
          <cell r="C563">
            <v>40604</v>
          </cell>
          <cell r="E563">
            <v>10.130000000000001</v>
          </cell>
          <cell r="F563" t="str">
            <v>GEL</v>
          </cell>
          <cell r="G563">
            <v>5.8500000000000005</v>
          </cell>
          <cell r="H563" t="str">
            <v>USD</v>
          </cell>
        </row>
        <row r="564">
          <cell r="B564">
            <v>40604</v>
          </cell>
          <cell r="C564">
            <v>40604</v>
          </cell>
          <cell r="E564">
            <v>6.75</v>
          </cell>
          <cell r="F564" t="str">
            <v>GEL</v>
          </cell>
          <cell r="G564">
            <v>3.9</v>
          </cell>
          <cell r="H564" t="str">
            <v>USD</v>
          </cell>
        </row>
        <row r="565">
          <cell r="B565">
            <v>40604</v>
          </cell>
          <cell r="C565">
            <v>40604</v>
          </cell>
          <cell r="E565">
            <v>6.75</v>
          </cell>
          <cell r="F565" t="str">
            <v>GEL</v>
          </cell>
          <cell r="G565">
            <v>3.9</v>
          </cell>
          <cell r="H565" t="str">
            <v>USD</v>
          </cell>
        </row>
        <row r="566">
          <cell r="B566">
            <v>40604</v>
          </cell>
          <cell r="C566">
            <v>40604</v>
          </cell>
          <cell r="E566">
            <v>3.38</v>
          </cell>
          <cell r="F566" t="str">
            <v>GEL</v>
          </cell>
          <cell r="G566">
            <v>1.95</v>
          </cell>
          <cell r="H566" t="str">
            <v>USD</v>
          </cell>
        </row>
        <row r="567">
          <cell r="B567">
            <v>40604</v>
          </cell>
          <cell r="C567">
            <v>40604</v>
          </cell>
          <cell r="E567">
            <v>6.75</v>
          </cell>
          <cell r="F567" t="str">
            <v>GEL</v>
          </cell>
          <cell r="G567">
            <v>3.9</v>
          </cell>
          <cell r="H567" t="str">
            <v>USD</v>
          </cell>
        </row>
        <row r="568">
          <cell r="B568">
            <v>40604</v>
          </cell>
          <cell r="C568">
            <v>40604</v>
          </cell>
          <cell r="E568">
            <v>3.38</v>
          </cell>
          <cell r="F568" t="str">
            <v>GEL</v>
          </cell>
          <cell r="G568">
            <v>1.95</v>
          </cell>
          <cell r="H568" t="str">
            <v>USD</v>
          </cell>
        </row>
        <row r="569">
          <cell r="B569">
            <v>40604</v>
          </cell>
          <cell r="C569">
            <v>40604</v>
          </cell>
          <cell r="E569">
            <v>6.75</v>
          </cell>
          <cell r="F569" t="str">
            <v>GEL</v>
          </cell>
          <cell r="G569">
            <v>3.9</v>
          </cell>
          <cell r="H569" t="str">
            <v>USD</v>
          </cell>
        </row>
        <row r="570">
          <cell r="B570">
            <v>40604</v>
          </cell>
          <cell r="C570">
            <v>40604</v>
          </cell>
          <cell r="E570">
            <v>3.38</v>
          </cell>
          <cell r="F570" t="str">
            <v>GEL</v>
          </cell>
          <cell r="G570">
            <v>1.95</v>
          </cell>
          <cell r="H570" t="str">
            <v>USD</v>
          </cell>
        </row>
        <row r="571">
          <cell r="B571">
            <v>40604</v>
          </cell>
          <cell r="C571">
            <v>40604</v>
          </cell>
          <cell r="E571">
            <v>13.51</v>
          </cell>
          <cell r="F571" t="str">
            <v>GEL</v>
          </cell>
          <cell r="G571">
            <v>7.8</v>
          </cell>
          <cell r="H571" t="str">
            <v>USD</v>
          </cell>
        </row>
        <row r="572">
          <cell r="B572">
            <v>40604</v>
          </cell>
          <cell r="C572">
            <v>40604</v>
          </cell>
          <cell r="E572">
            <v>20.260000000000002</v>
          </cell>
          <cell r="F572" t="str">
            <v>GEL</v>
          </cell>
          <cell r="G572">
            <v>11.700000000000001</v>
          </cell>
          <cell r="H572" t="str">
            <v>USD</v>
          </cell>
        </row>
        <row r="573">
          <cell r="B573">
            <v>40604</v>
          </cell>
          <cell r="C573">
            <v>40604</v>
          </cell>
          <cell r="E573">
            <v>180000</v>
          </cell>
          <cell r="F573" t="str">
            <v>USD</v>
          </cell>
          <cell r="G573">
            <v>316224</v>
          </cell>
          <cell r="H573" t="str">
            <v>GEL</v>
          </cell>
        </row>
        <row r="574">
          <cell r="B574">
            <v>40604</v>
          </cell>
          <cell r="C574">
            <v>40604</v>
          </cell>
          <cell r="E574">
            <v>198000</v>
          </cell>
          <cell r="F574" t="str">
            <v>EUR</v>
          </cell>
          <cell r="G574">
            <v>273401.17</v>
          </cell>
          <cell r="H574" t="str">
            <v>USD</v>
          </cell>
        </row>
        <row r="575">
          <cell r="B575">
            <v>40604</v>
          </cell>
          <cell r="C575">
            <v>40604</v>
          </cell>
          <cell r="E575">
            <v>500000</v>
          </cell>
          <cell r="F575" t="str">
            <v>USD</v>
          </cell>
          <cell r="G575">
            <v>860000</v>
          </cell>
          <cell r="H575" t="str">
            <v>GEL</v>
          </cell>
        </row>
        <row r="576">
          <cell r="B576">
            <v>40604</v>
          </cell>
          <cell r="C576">
            <v>40604</v>
          </cell>
          <cell r="E576">
            <v>27.02</v>
          </cell>
          <cell r="F576" t="str">
            <v>GEL</v>
          </cell>
          <cell r="G576">
            <v>15.6</v>
          </cell>
          <cell r="H576" t="str">
            <v>USD</v>
          </cell>
        </row>
        <row r="577">
          <cell r="B577">
            <v>40604</v>
          </cell>
          <cell r="C577">
            <v>40604</v>
          </cell>
          <cell r="E577">
            <v>33.770000000000003</v>
          </cell>
          <cell r="F577" t="str">
            <v>GEL</v>
          </cell>
          <cell r="G577">
            <v>19.5</v>
          </cell>
          <cell r="H577" t="str">
            <v>USD</v>
          </cell>
        </row>
        <row r="578">
          <cell r="B578">
            <v>40604</v>
          </cell>
          <cell r="C578">
            <v>40604</v>
          </cell>
          <cell r="E578">
            <v>10.130000000000001</v>
          </cell>
          <cell r="F578" t="str">
            <v>GEL</v>
          </cell>
          <cell r="G578">
            <v>5.8500000000000005</v>
          </cell>
          <cell r="H578" t="str">
            <v>USD</v>
          </cell>
        </row>
        <row r="579">
          <cell r="B579">
            <v>40604</v>
          </cell>
          <cell r="C579">
            <v>40604</v>
          </cell>
          <cell r="E579">
            <v>6.75</v>
          </cell>
          <cell r="F579" t="str">
            <v>GEL</v>
          </cell>
          <cell r="G579">
            <v>3.9</v>
          </cell>
          <cell r="H579" t="str">
            <v>USD</v>
          </cell>
        </row>
        <row r="580">
          <cell r="B580">
            <v>40604</v>
          </cell>
          <cell r="C580">
            <v>40604</v>
          </cell>
          <cell r="E580">
            <v>6.75</v>
          </cell>
          <cell r="F580" t="str">
            <v>GEL</v>
          </cell>
          <cell r="G580">
            <v>3.9</v>
          </cell>
          <cell r="H580" t="str">
            <v>USD</v>
          </cell>
        </row>
        <row r="581">
          <cell r="B581">
            <v>40604</v>
          </cell>
          <cell r="C581">
            <v>40604</v>
          </cell>
          <cell r="E581">
            <v>16.21</v>
          </cell>
          <cell r="F581" t="str">
            <v>GEL</v>
          </cell>
          <cell r="G581">
            <v>9.36</v>
          </cell>
          <cell r="H581" t="str">
            <v>USD</v>
          </cell>
        </row>
        <row r="582">
          <cell r="B582">
            <v>40604</v>
          </cell>
          <cell r="C582">
            <v>40604</v>
          </cell>
          <cell r="E582">
            <v>6.75</v>
          </cell>
          <cell r="F582" t="str">
            <v>GEL</v>
          </cell>
          <cell r="G582">
            <v>3.9</v>
          </cell>
          <cell r="H582" t="str">
            <v>USD</v>
          </cell>
        </row>
        <row r="583">
          <cell r="B583">
            <v>40604</v>
          </cell>
          <cell r="C583">
            <v>40604</v>
          </cell>
          <cell r="E583">
            <v>3.38</v>
          </cell>
          <cell r="F583" t="str">
            <v>GEL</v>
          </cell>
          <cell r="G583">
            <v>1.95</v>
          </cell>
          <cell r="H583" t="str">
            <v>USD</v>
          </cell>
        </row>
        <row r="584">
          <cell r="B584">
            <v>40604</v>
          </cell>
          <cell r="C584">
            <v>40604</v>
          </cell>
          <cell r="E584">
            <v>40.520000000000003</v>
          </cell>
          <cell r="F584" t="str">
            <v>GEL</v>
          </cell>
          <cell r="G584">
            <v>23.400000000000002</v>
          </cell>
          <cell r="H584" t="str">
            <v>USD</v>
          </cell>
        </row>
        <row r="585">
          <cell r="B585">
            <v>40604</v>
          </cell>
          <cell r="C585">
            <v>40604</v>
          </cell>
          <cell r="E585">
            <v>6.75</v>
          </cell>
          <cell r="F585" t="str">
            <v>GEL</v>
          </cell>
          <cell r="G585">
            <v>3.9</v>
          </cell>
          <cell r="H585" t="str">
            <v>USD</v>
          </cell>
        </row>
        <row r="586">
          <cell r="B586">
            <v>40604</v>
          </cell>
          <cell r="C586">
            <v>40604</v>
          </cell>
          <cell r="E586">
            <v>6.75</v>
          </cell>
          <cell r="F586" t="str">
            <v>GEL</v>
          </cell>
          <cell r="G586">
            <v>3.9</v>
          </cell>
          <cell r="H586" t="str">
            <v>USD</v>
          </cell>
        </row>
        <row r="587">
          <cell r="B587">
            <v>40604</v>
          </cell>
          <cell r="C587">
            <v>40604</v>
          </cell>
          <cell r="E587">
            <v>13.51</v>
          </cell>
          <cell r="F587" t="str">
            <v>GEL</v>
          </cell>
          <cell r="G587">
            <v>7.8</v>
          </cell>
          <cell r="H587" t="str">
            <v>USD</v>
          </cell>
        </row>
        <row r="588">
          <cell r="B588">
            <v>40604</v>
          </cell>
          <cell r="C588">
            <v>40604</v>
          </cell>
          <cell r="E588">
            <v>20.260000000000002</v>
          </cell>
          <cell r="F588" t="str">
            <v>GEL</v>
          </cell>
          <cell r="G588">
            <v>11.700000000000001</v>
          </cell>
          <cell r="H588" t="str">
            <v>USD</v>
          </cell>
        </row>
        <row r="589">
          <cell r="B589">
            <v>40604</v>
          </cell>
          <cell r="C589">
            <v>40604</v>
          </cell>
          <cell r="E589">
            <v>135.07</v>
          </cell>
          <cell r="F589" t="str">
            <v>GEL</v>
          </cell>
          <cell r="G589">
            <v>78</v>
          </cell>
          <cell r="H589" t="str">
            <v>USD</v>
          </cell>
        </row>
        <row r="590">
          <cell r="B590">
            <v>40604</v>
          </cell>
          <cell r="C590">
            <v>40604</v>
          </cell>
          <cell r="E590">
            <v>74.290000000000006</v>
          </cell>
          <cell r="F590" t="str">
            <v>GEL</v>
          </cell>
          <cell r="G590">
            <v>42.9</v>
          </cell>
          <cell r="H590" t="str">
            <v>USD</v>
          </cell>
        </row>
        <row r="591">
          <cell r="B591">
            <v>40604</v>
          </cell>
          <cell r="C591">
            <v>40604</v>
          </cell>
          <cell r="E591">
            <v>3.0300000000000002</v>
          </cell>
          <cell r="F591" t="str">
            <v>GEL</v>
          </cell>
          <cell r="G591">
            <v>1.75</v>
          </cell>
          <cell r="H591" t="str">
            <v>USD</v>
          </cell>
        </row>
        <row r="592">
          <cell r="B592">
            <v>40604</v>
          </cell>
          <cell r="C592">
            <v>40604</v>
          </cell>
          <cell r="E592">
            <v>41927.72</v>
          </cell>
          <cell r="F592" t="str">
            <v>GEL</v>
          </cell>
          <cell r="G592">
            <v>24637.09</v>
          </cell>
          <cell r="H592" t="str">
            <v>USD</v>
          </cell>
        </row>
        <row r="593">
          <cell r="B593">
            <v>40604</v>
          </cell>
          <cell r="C593">
            <v>40604</v>
          </cell>
          <cell r="E593">
            <v>1486.8700000000001</v>
          </cell>
          <cell r="F593" t="str">
            <v>GEL</v>
          </cell>
          <cell r="G593">
            <v>643.35</v>
          </cell>
          <cell r="H593" t="str">
            <v>EUR</v>
          </cell>
        </row>
        <row r="594">
          <cell r="B594">
            <v>40604</v>
          </cell>
          <cell r="C594">
            <v>40604</v>
          </cell>
          <cell r="E594">
            <v>117.45</v>
          </cell>
          <cell r="F594" t="str">
            <v>GEL</v>
          </cell>
          <cell r="G594">
            <v>67.83</v>
          </cell>
          <cell r="H594" t="str">
            <v>USD</v>
          </cell>
        </row>
        <row r="595">
          <cell r="B595">
            <v>40604</v>
          </cell>
          <cell r="C595">
            <v>40604</v>
          </cell>
          <cell r="E595">
            <v>81.61</v>
          </cell>
          <cell r="F595" t="str">
            <v>GEL</v>
          </cell>
          <cell r="G595">
            <v>47.13</v>
          </cell>
          <cell r="H595" t="str">
            <v>USD</v>
          </cell>
        </row>
        <row r="596">
          <cell r="B596">
            <v>40604</v>
          </cell>
          <cell r="C596">
            <v>40604</v>
          </cell>
          <cell r="E596">
            <v>51.550000000000004</v>
          </cell>
          <cell r="F596" t="str">
            <v>GEL</v>
          </cell>
          <cell r="G596">
            <v>29.77</v>
          </cell>
          <cell r="H596" t="str">
            <v>USD</v>
          </cell>
        </row>
        <row r="597">
          <cell r="B597">
            <v>40604</v>
          </cell>
          <cell r="C597">
            <v>40604</v>
          </cell>
          <cell r="E597">
            <v>636.93000000000006</v>
          </cell>
          <cell r="F597" t="str">
            <v>GEL</v>
          </cell>
          <cell r="G597">
            <v>367.83</v>
          </cell>
          <cell r="H597" t="str">
            <v>USD</v>
          </cell>
        </row>
        <row r="598">
          <cell r="B598">
            <v>40604</v>
          </cell>
          <cell r="C598">
            <v>40604</v>
          </cell>
          <cell r="E598">
            <v>194.67000000000002</v>
          </cell>
          <cell r="F598" t="str">
            <v>GEL</v>
          </cell>
          <cell r="G598">
            <v>112.42</v>
          </cell>
          <cell r="H598" t="str">
            <v>USD</v>
          </cell>
        </row>
        <row r="599">
          <cell r="B599">
            <v>40604</v>
          </cell>
          <cell r="C599">
            <v>40604</v>
          </cell>
          <cell r="E599">
            <v>408.2</v>
          </cell>
          <cell r="F599" t="str">
            <v>EUR</v>
          </cell>
          <cell r="G599">
            <v>978.5</v>
          </cell>
          <cell r="H599" t="str">
            <v>GEL</v>
          </cell>
        </row>
        <row r="600">
          <cell r="B600">
            <v>40604</v>
          </cell>
          <cell r="C600">
            <v>40604</v>
          </cell>
          <cell r="E600">
            <v>17.82</v>
          </cell>
          <cell r="F600" t="str">
            <v>GEL</v>
          </cell>
          <cell r="G600">
            <v>10.290000000000001</v>
          </cell>
          <cell r="H600" t="str">
            <v>USD</v>
          </cell>
        </row>
        <row r="601">
          <cell r="B601">
            <v>40604</v>
          </cell>
          <cell r="C601">
            <v>40604</v>
          </cell>
          <cell r="E601">
            <v>120057</v>
          </cell>
          <cell r="F601" t="str">
            <v>ILS</v>
          </cell>
          <cell r="G601">
            <v>57507.3</v>
          </cell>
          <cell r="H601" t="str">
            <v>GEL</v>
          </cell>
        </row>
        <row r="602">
          <cell r="B602">
            <v>40604</v>
          </cell>
          <cell r="C602">
            <v>40604</v>
          </cell>
          <cell r="E602">
            <v>57040</v>
          </cell>
          <cell r="F602" t="str">
            <v>USD</v>
          </cell>
          <cell r="G602">
            <v>98770.46</v>
          </cell>
          <cell r="H602" t="str">
            <v>GEL</v>
          </cell>
        </row>
        <row r="603">
          <cell r="B603">
            <v>40604</v>
          </cell>
          <cell r="C603">
            <v>40604</v>
          </cell>
          <cell r="E603">
            <v>1000</v>
          </cell>
          <cell r="F603" t="str">
            <v>USD</v>
          </cell>
          <cell r="G603">
            <v>1731.6000000000001</v>
          </cell>
          <cell r="H603" t="str">
            <v>GEL</v>
          </cell>
        </row>
        <row r="604">
          <cell r="B604">
            <v>40604</v>
          </cell>
          <cell r="C604">
            <v>40604</v>
          </cell>
          <cell r="E604">
            <v>13997.04</v>
          </cell>
          <cell r="F604" t="str">
            <v>EUR</v>
          </cell>
          <cell r="G604">
            <v>19371.900000000001</v>
          </cell>
          <cell r="H604" t="str">
            <v>USD</v>
          </cell>
        </row>
        <row r="605">
          <cell r="B605">
            <v>40604</v>
          </cell>
          <cell r="C605">
            <v>40604</v>
          </cell>
          <cell r="E605">
            <v>1228.52</v>
          </cell>
          <cell r="F605" t="str">
            <v>EUR</v>
          </cell>
          <cell r="G605">
            <v>2944.89</v>
          </cell>
          <cell r="H605" t="str">
            <v>GEL</v>
          </cell>
        </row>
        <row r="606">
          <cell r="B606">
            <v>40604</v>
          </cell>
          <cell r="C606">
            <v>40604</v>
          </cell>
          <cell r="E606">
            <v>457.78000000000003</v>
          </cell>
          <cell r="F606" t="str">
            <v>EUR</v>
          </cell>
          <cell r="G606">
            <v>1097.3399999999999</v>
          </cell>
          <cell r="H606" t="str">
            <v>GEL</v>
          </cell>
        </row>
        <row r="607">
          <cell r="B607">
            <v>40604</v>
          </cell>
          <cell r="C607">
            <v>40604</v>
          </cell>
          <cell r="E607">
            <v>4093.2200000000003</v>
          </cell>
          <cell r="F607" t="str">
            <v>USD</v>
          </cell>
          <cell r="G607">
            <v>7087.82</v>
          </cell>
          <cell r="H607" t="str">
            <v>GEL</v>
          </cell>
        </row>
        <row r="608">
          <cell r="B608">
            <v>40604</v>
          </cell>
          <cell r="C608">
            <v>40604</v>
          </cell>
          <cell r="E608">
            <v>27776.71</v>
          </cell>
          <cell r="F608" t="str">
            <v>ILS</v>
          </cell>
          <cell r="G608">
            <v>13193.94</v>
          </cell>
          <cell r="H608" t="str">
            <v>GEL</v>
          </cell>
        </row>
        <row r="609">
          <cell r="B609">
            <v>40604</v>
          </cell>
          <cell r="C609">
            <v>40604</v>
          </cell>
          <cell r="E609">
            <v>1435139</v>
          </cell>
          <cell r="F609" t="str">
            <v>HUF</v>
          </cell>
          <cell r="G609">
            <v>12629.220000000001</v>
          </cell>
          <cell r="H609" t="str">
            <v>GEL</v>
          </cell>
        </row>
        <row r="610">
          <cell r="B610">
            <v>40604</v>
          </cell>
          <cell r="C610">
            <v>40604</v>
          </cell>
          <cell r="E610">
            <v>452.27</v>
          </cell>
          <cell r="F610" t="str">
            <v>GEL</v>
          </cell>
          <cell r="G610">
            <v>793450</v>
          </cell>
          <cell r="H610" t="str">
            <v>BYR</v>
          </cell>
        </row>
        <row r="611">
          <cell r="B611">
            <v>40604</v>
          </cell>
          <cell r="C611">
            <v>40604</v>
          </cell>
          <cell r="E611">
            <v>1214.95</v>
          </cell>
          <cell r="F611" t="str">
            <v>GEL</v>
          </cell>
          <cell r="G611">
            <v>258500</v>
          </cell>
          <cell r="H611" t="str">
            <v>AMD</v>
          </cell>
        </row>
        <row r="612">
          <cell r="B612">
            <v>40604</v>
          </cell>
          <cell r="C612">
            <v>40604</v>
          </cell>
          <cell r="E612">
            <v>400000</v>
          </cell>
          <cell r="F612" t="str">
            <v>RUR</v>
          </cell>
          <cell r="G612">
            <v>14046.51</v>
          </cell>
          <cell r="H612" t="str">
            <v>USD</v>
          </cell>
        </row>
        <row r="613">
          <cell r="B613">
            <v>40604</v>
          </cell>
          <cell r="C613">
            <v>40604</v>
          </cell>
          <cell r="E613">
            <v>326162.8</v>
          </cell>
          <cell r="F613" t="str">
            <v>USD</v>
          </cell>
          <cell r="G613">
            <v>200000</v>
          </cell>
          <cell r="H613" t="str">
            <v>GBP</v>
          </cell>
        </row>
        <row r="614">
          <cell r="B614">
            <v>40604</v>
          </cell>
          <cell r="C614">
            <v>40604</v>
          </cell>
          <cell r="E614">
            <v>1041000</v>
          </cell>
          <cell r="F614" t="str">
            <v>EUR</v>
          </cell>
          <cell r="G614">
            <v>1437427.37</v>
          </cell>
          <cell r="H614" t="str">
            <v>USD</v>
          </cell>
        </row>
        <row r="615">
          <cell r="B615">
            <v>40604</v>
          </cell>
          <cell r="C615">
            <v>40604</v>
          </cell>
          <cell r="E615">
            <v>1000000</v>
          </cell>
          <cell r="F615" t="str">
            <v>USD</v>
          </cell>
          <cell r="G615">
            <v>1720000</v>
          </cell>
          <cell r="H615" t="str">
            <v>GEL</v>
          </cell>
        </row>
        <row r="616">
          <cell r="B616">
            <v>40604</v>
          </cell>
          <cell r="C616">
            <v>40604</v>
          </cell>
          <cell r="E616">
            <v>138.47</v>
          </cell>
          <cell r="F616" t="str">
            <v>USD</v>
          </cell>
          <cell r="G616">
            <v>239.77</v>
          </cell>
          <cell r="H616" t="str">
            <v>GEL</v>
          </cell>
        </row>
        <row r="617">
          <cell r="B617">
            <v>40604</v>
          </cell>
          <cell r="C617">
            <v>40604</v>
          </cell>
          <cell r="E617">
            <v>32.090000000000003</v>
          </cell>
          <cell r="F617" t="str">
            <v>EUR</v>
          </cell>
          <cell r="G617">
            <v>76.92</v>
          </cell>
          <cell r="H617" t="str">
            <v>GEL</v>
          </cell>
        </row>
        <row r="618">
          <cell r="B618">
            <v>40604</v>
          </cell>
          <cell r="C618">
            <v>40604</v>
          </cell>
          <cell r="E618">
            <v>19.25</v>
          </cell>
          <cell r="F618" t="str">
            <v>USD</v>
          </cell>
          <cell r="G618">
            <v>33.33</v>
          </cell>
          <cell r="H618" t="str">
            <v>GEL</v>
          </cell>
        </row>
        <row r="619">
          <cell r="B619">
            <v>40604</v>
          </cell>
          <cell r="C619">
            <v>40604</v>
          </cell>
          <cell r="E619">
            <v>146.65</v>
          </cell>
          <cell r="F619" t="str">
            <v>USD</v>
          </cell>
          <cell r="G619">
            <v>253.93</v>
          </cell>
          <cell r="H619" t="str">
            <v>GEL</v>
          </cell>
        </row>
        <row r="620">
          <cell r="B620">
            <v>40604</v>
          </cell>
          <cell r="C620">
            <v>40604</v>
          </cell>
          <cell r="E620">
            <v>710.16</v>
          </cell>
          <cell r="F620" t="str">
            <v>USD</v>
          </cell>
          <cell r="G620">
            <v>1229.71</v>
          </cell>
          <cell r="H620" t="str">
            <v>GEL</v>
          </cell>
        </row>
        <row r="621">
          <cell r="B621">
            <v>40604</v>
          </cell>
          <cell r="C621">
            <v>40604</v>
          </cell>
          <cell r="E621">
            <v>484.73</v>
          </cell>
          <cell r="F621" t="str">
            <v>USD</v>
          </cell>
          <cell r="G621">
            <v>839.36</v>
          </cell>
          <cell r="H621" t="str">
            <v>GEL</v>
          </cell>
        </row>
        <row r="622">
          <cell r="B622">
            <v>40604</v>
          </cell>
          <cell r="C622">
            <v>40604</v>
          </cell>
          <cell r="E622">
            <v>7.8</v>
          </cell>
          <cell r="F622" t="str">
            <v>GEL</v>
          </cell>
          <cell r="G622">
            <v>4.5</v>
          </cell>
          <cell r="H622" t="str">
            <v>USD</v>
          </cell>
        </row>
        <row r="623">
          <cell r="B623">
            <v>40604</v>
          </cell>
          <cell r="C623">
            <v>40604</v>
          </cell>
          <cell r="E623">
            <v>610.49</v>
          </cell>
          <cell r="F623" t="str">
            <v>USD</v>
          </cell>
          <cell r="G623">
            <v>1057.1200000000001</v>
          </cell>
          <cell r="H623" t="str">
            <v>GEL</v>
          </cell>
        </row>
        <row r="624">
          <cell r="B624">
            <v>40604</v>
          </cell>
          <cell r="C624">
            <v>40604</v>
          </cell>
          <cell r="E624">
            <v>853.19</v>
          </cell>
          <cell r="F624" t="str">
            <v>GEL</v>
          </cell>
          <cell r="G624">
            <v>492.72</v>
          </cell>
          <cell r="H624" t="str">
            <v>USD</v>
          </cell>
        </row>
        <row r="625">
          <cell r="B625">
            <v>40604</v>
          </cell>
          <cell r="C625">
            <v>40604</v>
          </cell>
          <cell r="E625">
            <v>673.99</v>
          </cell>
          <cell r="F625" t="str">
            <v>USD</v>
          </cell>
          <cell r="G625">
            <v>1167.08</v>
          </cell>
          <cell r="H625" t="str">
            <v>GEL</v>
          </cell>
        </row>
        <row r="626">
          <cell r="B626">
            <v>40604</v>
          </cell>
          <cell r="C626">
            <v>40609</v>
          </cell>
          <cell r="E626">
            <v>50000</v>
          </cell>
          <cell r="F626" t="str">
            <v>EUR</v>
          </cell>
          <cell r="G626">
            <v>69400</v>
          </cell>
          <cell r="H626" t="str">
            <v>USD</v>
          </cell>
        </row>
        <row r="627">
          <cell r="B627">
            <v>40604</v>
          </cell>
          <cell r="C627">
            <v>40609</v>
          </cell>
          <cell r="E627">
            <v>50000</v>
          </cell>
          <cell r="F627" t="str">
            <v>EUR</v>
          </cell>
          <cell r="G627">
            <v>69450</v>
          </cell>
          <cell r="H627" t="str">
            <v>USD</v>
          </cell>
        </row>
        <row r="628">
          <cell r="B628">
            <v>40604</v>
          </cell>
          <cell r="C628">
            <v>40604</v>
          </cell>
          <cell r="E628">
            <v>12.82</v>
          </cell>
          <cell r="F628" t="str">
            <v>GEL</v>
          </cell>
          <cell r="G628">
            <v>7.41</v>
          </cell>
          <cell r="H628" t="str">
            <v>USD</v>
          </cell>
        </row>
        <row r="629">
          <cell r="B629">
            <v>40604</v>
          </cell>
          <cell r="C629">
            <v>40604</v>
          </cell>
          <cell r="E629">
            <v>1.73</v>
          </cell>
          <cell r="F629" t="str">
            <v>GEL</v>
          </cell>
          <cell r="G629">
            <v>1</v>
          </cell>
          <cell r="H629" t="str">
            <v>USD</v>
          </cell>
        </row>
        <row r="630">
          <cell r="B630">
            <v>40604</v>
          </cell>
          <cell r="C630">
            <v>40604</v>
          </cell>
          <cell r="E630">
            <v>4.33</v>
          </cell>
          <cell r="F630" t="str">
            <v>GEL</v>
          </cell>
          <cell r="G630">
            <v>2.5</v>
          </cell>
          <cell r="H630" t="str">
            <v>USD</v>
          </cell>
        </row>
        <row r="631">
          <cell r="B631">
            <v>40604</v>
          </cell>
          <cell r="C631">
            <v>40604</v>
          </cell>
          <cell r="E631">
            <v>8.66</v>
          </cell>
          <cell r="F631" t="str">
            <v>GEL</v>
          </cell>
          <cell r="G631">
            <v>5</v>
          </cell>
          <cell r="H631" t="str">
            <v>USD</v>
          </cell>
        </row>
        <row r="632">
          <cell r="B632">
            <v>40604</v>
          </cell>
          <cell r="C632">
            <v>40604</v>
          </cell>
          <cell r="E632">
            <v>6.0600000000000005</v>
          </cell>
          <cell r="F632" t="str">
            <v>GEL</v>
          </cell>
          <cell r="G632">
            <v>3.5</v>
          </cell>
          <cell r="H632" t="str">
            <v>USD</v>
          </cell>
        </row>
        <row r="633">
          <cell r="B633">
            <v>40604</v>
          </cell>
          <cell r="C633">
            <v>40604</v>
          </cell>
          <cell r="E633">
            <v>6.93</v>
          </cell>
          <cell r="F633" t="str">
            <v>GEL</v>
          </cell>
          <cell r="G633">
            <v>4</v>
          </cell>
          <cell r="H633" t="str">
            <v>USD</v>
          </cell>
        </row>
        <row r="634">
          <cell r="B634">
            <v>40604</v>
          </cell>
          <cell r="C634">
            <v>40604</v>
          </cell>
          <cell r="E634">
            <v>308.5</v>
          </cell>
          <cell r="F634" t="str">
            <v>GEL</v>
          </cell>
          <cell r="G634">
            <v>181.38</v>
          </cell>
          <cell r="H634" t="str">
            <v>USD</v>
          </cell>
        </row>
        <row r="635">
          <cell r="B635">
            <v>40604</v>
          </cell>
          <cell r="C635">
            <v>40604</v>
          </cell>
          <cell r="E635">
            <v>3590</v>
          </cell>
          <cell r="F635" t="str">
            <v>USD</v>
          </cell>
          <cell r="G635">
            <v>6294.08</v>
          </cell>
          <cell r="H635" t="str">
            <v>GEL</v>
          </cell>
        </row>
        <row r="636">
          <cell r="B636">
            <v>40604</v>
          </cell>
          <cell r="C636">
            <v>40604</v>
          </cell>
          <cell r="E636">
            <v>6.75</v>
          </cell>
          <cell r="F636" t="str">
            <v>GEL</v>
          </cell>
          <cell r="G636">
            <v>3.9</v>
          </cell>
          <cell r="H636" t="str">
            <v>USD</v>
          </cell>
        </row>
        <row r="637">
          <cell r="B637">
            <v>40604</v>
          </cell>
          <cell r="C637">
            <v>40604</v>
          </cell>
          <cell r="E637">
            <v>33.770000000000003</v>
          </cell>
          <cell r="F637" t="str">
            <v>GEL</v>
          </cell>
          <cell r="G637">
            <v>19.5</v>
          </cell>
          <cell r="H637" t="str">
            <v>USD</v>
          </cell>
        </row>
        <row r="638">
          <cell r="B638">
            <v>40604</v>
          </cell>
          <cell r="C638">
            <v>40604</v>
          </cell>
          <cell r="E638">
            <v>6.75</v>
          </cell>
          <cell r="F638" t="str">
            <v>GEL</v>
          </cell>
          <cell r="G638">
            <v>3.9</v>
          </cell>
          <cell r="H638" t="str">
            <v>USD</v>
          </cell>
        </row>
        <row r="639">
          <cell r="B639">
            <v>40604</v>
          </cell>
          <cell r="C639">
            <v>40604</v>
          </cell>
          <cell r="E639">
            <v>43.89</v>
          </cell>
          <cell r="F639" t="str">
            <v>GEL</v>
          </cell>
          <cell r="G639">
            <v>25.35</v>
          </cell>
          <cell r="H639" t="str">
            <v>USD</v>
          </cell>
        </row>
        <row r="640">
          <cell r="B640">
            <v>40604</v>
          </cell>
          <cell r="C640">
            <v>40604</v>
          </cell>
          <cell r="E640">
            <v>2.77</v>
          </cell>
          <cell r="F640" t="str">
            <v>GEL</v>
          </cell>
          <cell r="G640">
            <v>1.6</v>
          </cell>
          <cell r="H640" t="str">
            <v>USD</v>
          </cell>
        </row>
        <row r="641">
          <cell r="B641">
            <v>40604</v>
          </cell>
          <cell r="C641">
            <v>40604</v>
          </cell>
          <cell r="E641">
            <v>1.73</v>
          </cell>
          <cell r="F641" t="str">
            <v>GEL</v>
          </cell>
          <cell r="G641">
            <v>1</v>
          </cell>
          <cell r="H641" t="str">
            <v>USD</v>
          </cell>
        </row>
        <row r="642">
          <cell r="B642">
            <v>40604</v>
          </cell>
          <cell r="C642">
            <v>40604</v>
          </cell>
          <cell r="E642">
            <v>0.69000000000000006</v>
          </cell>
          <cell r="F642" t="str">
            <v>GEL</v>
          </cell>
          <cell r="G642">
            <v>0.4</v>
          </cell>
          <cell r="H642" t="str">
            <v>USD</v>
          </cell>
        </row>
        <row r="643">
          <cell r="B643">
            <v>40604</v>
          </cell>
          <cell r="C643">
            <v>40604</v>
          </cell>
          <cell r="E643">
            <v>4.16</v>
          </cell>
          <cell r="F643" t="str">
            <v>GEL</v>
          </cell>
          <cell r="G643">
            <v>2.4</v>
          </cell>
          <cell r="H643" t="str">
            <v>USD</v>
          </cell>
        </row>
        <row r="644">
          <cell r="B644">
            <v>40604</v>
          </cell>
          <cell r="C644">
            <v>40604</v>
          </cell>
          <cell r="E644">
            <v>11.08</v>
          </cell>
          <cell r="F644" t="str">
            <v>GEL</v>
          </cell>
          <cell r="G644">
            <v>6.4</v>
          </cell>
          <cell r="H644" t="str">
            <v>USD</v>
          </cell>
        </row>
        <row r="645">
          <cell r="B645">
            <v>40604</v>
          </cell>
          <cell r="C645">
            <v>40604</v>
          </cell>
          <cell r="E645">
            <v>1.04</v>
          </cell>
          <cell r="F645" t="str">
            <v>GEL</v>
          </cell>
          <cell r="G645">
            <v>0.6</v>
          </cell>
          <cell r="H645" t="str">
            <v>USD</v>
          </cell>
        </row>
        <row r="646">
          <cell r="B646">
            <v>40604</v>
          </cell>
          <cell r="C646">
            <v>40604</v>
          </cell>
          <cell r="E646">
            <v>3.43</v>
          </cell>
          <cell r="F646" t="str">
            <v>GEL</v>
          </cell>
          <cell r="G646">
            <v>1.98</v>
          </cell>
          <cell r="H646" t="str">
            <v>USD</v>
          </cell>
        </row>
        <row r="647">
          <cell r="B647">
            <v>40604</v>
          </cell>
          <cell r="C647">
            <v>40604</v>
          </cell>
          <cell r="E647">
            <v>2.08</v>
          </cell>
          <cell r="F647" t="str">
            <v>GEL</v>
          </cell>
          <cell r="G647">
            <v>1.2</v>
          </cell>
          <cell r="H647" t="str">
            <v>USD</v>
          </cell>
        </row>
        <row r="648">
          <cell r="B648">
            <v>40604</v>
          </cell>
          <cell r="C648">
            <v>40604</v>
          </cell>
          <cell r="E648">
            <v>1</v>
          </cell>
          <cell r="F648" t="str">
            <v>GEL</v>
          </cell>
          <cell r="G648">
            <v>0.57999999999999996</v>
          </cell>
          <cell r="H648" t="str">
            <v>USD</v>
          </cell>
        </row>
        <row r="649">
          <cell r="B649">
            <v>40604</v>
          </cell>
          <cell r="C649">
            <v>40604</v>
          </cell>
          <cell r="E649">
            <v>1</v>
          </cell>
          <cell r="F649" t="str">
            <v>GEL</v>
          </cell>
          <cell r="G649">
            <v>0.57999999999999996</v>
          </cell>
          <cell r="H649" t="str">
            <v>USD</v>
          </cell>
        </row>
        <row r="650">
          <cell r="B650">
            <v>40604</v>
          </cell>
          <cell r="C650">
            <v>40604</v>
          </cell>
          <cell r="E650">
            <v>13.85</v>
          </cell>
          <cell r="F650" t="str">
            <v>GEL</v>
          </cell>
          <cell r="G650">
            <v>8</v>
          </cell>
          <cell r="H650" t="str">
            <v>USD</v>
          </cell>
        </row>
        <row r="651">
          <cell r="B651">
            <v>40604</v>
          </cell>
          <cell r="C651">
            <v>40604</v>
          </cell>
          <cell r="E651">
            <v>2.4300000000000002</v>
          </cell>
          <cell r="F651" t="str">
            <v>GEL</v>
          </cell>
          <cell r="G651">
            <v>1.4000000000000001</v>
          </cell>
          <cell r="H651" t="str">
            <v>USD</v>
          </cell>
        </row>
        <row r="652">
          <cell r="B652">
            <v>40604</v>
          </cell>
          <cell r="C652">
            <v>40604</v>
          </cell>
          <cell r="E652">
            <v>1.3900000000000001</v>
          </cell>
          <cell r="F652" t="str">
            <v>GEL</v>
          </cell>
          <cell r="G652">
            <v>0.8</v>
          </cell>
          <cell r="H652" t="str">
            <v>USD</v>
          </cell>
        </row>
        <row r="653">
          <cell r="B653">
            <v>40604</v>
          </cell>
          <cell r="C653">
            <v>40604</v>
          </cell>
          <cell r="E653">
            <v>0.35000000000000003</v>
          </cell>
          <cell r="F653" t="str">
            <v>GEL</v>
          </cell>
          <cell r="G653">
            <v>0.2</v>
          </cell>
          <cell r="H653" t="str">
            <v>USD</v>
          </cell>
        </row>
        <row r="654">
          <cell r="B654">
            <v>40604</v>
          </cell>
          <cell r="C654">
            <v>40604</v>
          </cell>
          <cell r="E654">
            <v>0.21</v>
          </cell>
          <cell r="F654" t="str">
            <v>GEL</v>
          </cell>
          <cell r="G654">
            <v>0.12</v>
          </cell>
          <cell r="H654" t="str">
            <v>USD</v>
          </cell>
        </row>
        <row r="655">
          <cell r="B655">
            <v>40604</v>
          </cell>
          <cell r="C655">
            <v>40604</v>
          </cell>
          <cell r="E655">
            <v>0.35000000000000003</v>
          </cell>
          <cell r="F655" t="str">
            <v>GEL</v>
          </cell>
          <cell r="G655">
            <v>0.2</v>
          </cell>
          <cell r="H655" t="str">
            <v>USD</v>
          </cell>
        </row>
        <row r="656">
          <cell r="B656">
            <v>40604</v>
          </cell>
          <cell r="C656">
            <v>40604</v>
          </cell>
          <cell r="E656">
            <v>3.13</v>
          </cell>
          <cell r="F656" t="str">
            <v>GEL</v>
          </cell>
          <cell r="G656">
            <v>1.8</v>
          </cell>
          <cell r="H656" t="str">
            <v>USD</v>
          </cell>
        </row>
        <row r="657">
          <cell r="B657">
            <v>40604</v>
          </cell>
          <cell r="C657">
            <v>40604</v>
          </cell>
          <cell r="E657">
            <v>1</v>
          </cell>
          <cell r="F657" t="str">
            <v>GEL</v>
          </cell>
          <cell r="G657">
            <v>0.57999999999999996</v>
          </cell>
          <cell r="H657" t="str">
            <v>USD</v>
          </cell>
        </row>
        <row r="658">
          <cell r="B658">
            <v>40604</v>
          </cell>
          <cell r="C658">
            <v>40604</v>
          </cell>
          <cell r="E658">
            <v>4.08</v>
          </cell>
          <cell r="F658" t="str">
            <v>GEL</v>
          </cell>
          <cell r="G658">
            <v>2.36</v>
          </cell>
          <cell r="H658" t="str">
            <v>USD</v>
          </cell>
        </row>
        <row r="659">
          <cell r="B659">
            <v>40604</v>
          </cell>
          <cell r="C659">
            <v>40604</v>
          </cell>
          <cell r="E659">
            <v>0.35000000000000003</v>
          </cell>
          <cell r="F659" t="str">
            <v>GEL</v>
          </cell>
          <cell r="G659">
            <v>0.2</v>
          </cell>
          <cell r="H659" t="str">
            <v>USD</v>
          </cell>
        </row>
        <row r="660">
          <cell r="B660">
            <v>40604</v>
          </cell>
          <cell r="C660">
            <v>40604</v>
          </cell>
          <cell r="E660">
            <v>2.74</v>
          </cell>
          <cell r="F660" t="str">
            <v>GEL</v>
          </cell>
          <cell r="G660">
            <v>1.58</v>
          </cell>
          <cell r="H660" t="str">
            <v>USD</v>
          </cell>
        </row>
        <row r="661">
          <cell r="B661">
            <v>40604</v>
          </cell>
          <cell r="C661">
            <v>40604</v>
          </cell>
          <cell r="E661">
            <v>0.35000000000000003</v>
          </cell>
          <cell r="F661" t="str">
            <v>GEL</v>
          </cell>
          <cell r="G661">
            <v>0.2</v>
          </cell>
          <cell r="H661" t="str">
            <v>USD</v>
          </cell>
        </row>
        <row r="662">
          <cell r="B662">
            <v>40604</v>
          </cell>
          <cell r="C662">
            <v>40604</v>
          </cell>
          <cell r="E662">
            <v>0.35000000000000003</v>
          </cell>
          <cell r="F662" t="str">
            <v>GEL</v>
          </cell>
          <cell r="G662">
            <v>0.2</v>
          </cell>
          <cell r="H662" t="str">
            <v>USD</v>
          </cell>
        </row>
        <row r="663">
          <cell r="B663">
            <v>40604</v>
          </cell>
          <cell r="C663">
            <v>40604</v>
          </cell>
          <cell r="E663">
            <v>1.73</v>
          </cell>
          <cell r="F663" t="str">
            <v>GEL</v>
          </cell>
          <cell r="G663">
            <v>1</v>
          </cell>
          <cell r="H663" t="str">
            <v>USD</v>
          </cell>
        </row>
        <row r="664">
          <cell r="B664">
            <v>40604</v>
          </cell>
          <cell r="C664">
            <v>40604</v>
          </cell>
          <cell r="E664">
            <v>2.04</v>
          </cell>
          <cell r="F664" t="str">
            <v>GEL</v>
          </cell>
          <cell r="G664">
            <v>1.18</v>
          </cell>
          <cell r="H664" t="str">
            <v>USD</v>
          </cell>
        </row>
        <row r="665">
          <cell r="B665">
            <v>40604</v>
          </cell>
          <cell r="C665">
            <v>40604</v>
          </cell>
          <cell r="E665">
            <v>1.3900000000000001</v>
          </cell>
          <cell r="F665" t="str">
            <v>GEL</v>
          </cell>
          <cell r="G665">
            <v>0.8</v>
          </cell>
          <cell r="H665" t="str">
            <v>USD</v>
          </cell>
        </row>
        <row r="666">
          <cell r="B666">
            <v>40604</v>
          </cell>
          <cell r="C666">
            <v>40604</v>
          </cell>
          <cell r="E666">
            <v>0.69000000000000006</v>
          </cell>
          <cell r="F666" t="str">
            <v>GEL</v>
          </cell>
          <cell r="G666">
            <v>0.4</v>
          </cell>
          <cell r="H666" t="str">
            <v>USD</v>
          </cell>
        </row>
        <row r="667">
          <cell r="B667">
            <v>40604</v>
          </cell>
          <cell r="C667">
            <v>40604</v>
          </cell>
          <cell r="E667">
            <v>0.69000000000000006</v>
          </cell>
          <cell r="F667" t="str">
            <v>GEL</v>
          </cell>
          <cell r="G667">
            <v>0.4</v>
          </cell>
          <cell r="H667" t="str">
            <v>USD</v>
          </cell>
        </row>
        <row r="668">
          <cell r="B668">
            <v>40604</v>
          </cell>
          <cell r="C668">
            <v>40604</v>
          </cell>
          <cell r="E668">
            <v>3.81</v>
          </cell>
          <cell r="F668" t="str">
            <v>GEL</v>
          </cell>
          <cell r="G668">
            <v>2.2000000000000002</v>
          </cell>
          <cell r="H668" t="str">
            <v>USD</v>
          </cell>
        </row>
        <row r="669">
          <cell r="B669">
            <v>40604</v>
          </cell>
          <cell r="C669">
            <v>40604</v>
          </cell>
          <cell r="E669">
            <v>2.77</v>
          </cell>
          <cell r="F669" t="str">
            <v>GEL</v>
          </cell>
          <cell r="G669">
            <v>1.6</v>
          </cell>
          <cell r="H669" t="str">
            <v>USD</v>
          </cell>
        </row>
        <row r="670">
          <cell r="B670">
            <v>40604</v>
          </cell>
          <cell r="C670">
            <v>40604</v>
          </cell>
          <cell r="E670">
            <v>2.08</v>
          </cell>
          <cell r="F670" t="str">
            <v>GEL</v>
          </cell>
          <cell r="G670">
            <v>1.2</v>
          </cell>
          <cell r="H670" t="str">
            <v>USD</v>
          </cell>
        </row>
        <row r="671">
          <cell r="B671">
            <v>40604</v>
          </cell>
          <cell r="C671">
            <v>40604</v>
          </cell>
          <cell r="E671">
            <v>1.3900000000000001</v>
          </cell>
          <cell r="F671" t="str">
            <v>GEL</v>
          </cell>
          <cell r="G671">
            <v>0.8</v>
          </cell>
          <cell r="H671" t="str">
            <v>USD</v>
          </cell>
        </row>
        <row r="672">
          <cell r="B672">
            <v>40604</v>
          </cell>
          <cell r="C672">
            <v>40604</v>
          </cell>
          <cell r="E672">
            <v>2.21</v>
          </cell>
          <cell r="F672" t="str">
            <v>GEL</v>
          </cell>
          <cell r="G672">
            <v>1.28</v>
          </cell>
          <cell r="H672" t="str">
            <v>USD</v>
          </cell>
        </row>
        <row r="673">
          <cell r="B673">
            <v>40604</v>
          </cell>
          <cell r="C673">
            <v>40604</v>
          </cell>
          <cell r="E673">
            <v>1.73</v>
          </cell>
          <cell r="F673" t="str">
            <v>GEL</v>
          </cell>
          <cell r="G673">
            <v>1</v>
          </cell>
          <cell r="H673" t="str">
            <v>USD</v>
          </cell>
        </row>
        <row r="674">
          <cell r="B674">
            <v>40604</v>
          </cell>
          <cell r="C674">
            <v>40604</v>
          </cell>
          <cell r="E674">
            <v>0.21</v>
          </cell>
          <cell r="F674" t="str">
            <v>GEL</v>
          </cell>
          <cell r="G674">
            <v>0.12</v>
          </cell>
          <cell r="H674" t="str">
            <v>USD</v>
          </cell>
        </row>
        <row r="675">
          <cell r="B675">
            <v>40604</v>
          </cell>
          <cell r="C675">
            <v>40604</v>
          </cell>
          <cell r="E675">
            <v>0.21</v>
          </cell>
          <cell r="F675" t="str">
            <v>GEL</v>
          </cell>
          <cell r="G675">
            <v>0.12</v>
          </cell>
          <cell r="H675" t="str">
            <v>USD</v>
          </cell>
        </row>
        <row r="676">
          <cell r="B676">
            <v>40604</v>
          </cell>
          <cell r="C676">
            <v>40604</v>
          </cell>
          <cell r="E676">
            <v>1.3900000000000001</v>
          </cell>
          <cell r="F676" t="str">
            <v>GEL</v>
          </cell>
          <cell r="G676">
            <v>0.8</v>
          </cell>
          <cell r="H676" t="str">
            <v>USD</v>
          </cell>
        </row>
        <row r="677">
          <cell r="B677">
            <v>40604</v>
          </cell>
          <cell r="C677">
            <v>40604</v>
          </cell>
          <cell r="E677">
            <v>5.55</v>
          </cell>
          <cell r="F677" t="str">
            <v>GEL</v>
          </cell>
          <cell r="G677">
            <v>3.2</v>
          </cell>
          <cell r="H677" t="str">
            <v>USD</v>
          </cell>
        </row>
        <row r="678">
          <cell r="B678">
            <v>40604</v>
          </cell>
          <cell r="C678">
            <v>40604</v>
          </cell>
          <cell r="E678">
            <v>10.74</v>
          </cell>
          <cell r="F678" t="str">
            <v>GEL</v>
          </cell>
          <cell r="G678">
            <v>6.2</v>
          </cell>
          <cell r="H678" t="str">
            <v>USD</v>
          </cell>
        </row>
        <row r="679">
          <cell r="B679">
            <v>40604</v>
          </cell>
          <cell r="C679">
            <v>40604</v>
          </cell>
          <cell r="E679">
            <v>0.35000000000000003</v>
          </cell>
          <cell r="F679" t="str">
            <v>GEL</v>
          </cell>
          <cell r="G679">
            <v>0.2</v>
          </cell>
          <cell r="H679" t="str">
            <v>USD</v>
          </cell>
        </row>
        <row r="680">
          <cell r="B680">
            <v>40604</v>
          </cell>
          <cell r="C680">
            <v>40604</v>
          </cell>
          <cell r="E680">
            <v>10.4</v>
          </cell>
          <cell r="F680" t="str">
            <v>GEL</v>
          </cell>
          <cell r="G680">
            <v>6</v>
          </cell>
          <cell r="H680" t="str">
            <v>USD</v>
          </cell>
        </row>
        <row r="681">
          <cell r="B681">
            <v>40604</v>
          </cell>
          <cell r="C681">
            <v>40604</v>
          </cell>
          <cell r="E681">
            <v>1.73</v>
          </cell>
          <cell r="F681" t="str">
            <v>GEL</v>
          </cell>
          <cell r="G681">
            <v>1</v>
          </cell>
          <cell r="H681" t="str">
            <v>USD</v>
          </cell>
        </row>
        <row r="682">
          <cell r="B682">
            <v>40604</v>
          </cell>
          <cell r="C682">
            <v>40604</v>
          </cell>
          <cell r="E682">
            <v>7.11</v>
          </cell>
          <cell r="F682" t="str">
            <v>GEL</v>
          </cell>
          <cell r="G682">
            <v>4.0999999999999996</v>
          </cell>
          <cell r="H682" t="str">
            <v>USD</v>
          </cell>
        </row>
        <row r="683">
          <cell r="B683">
            <v>40604</v>
          </cell>
          <cell r="C683">
            <v>40604</v>
          </cell>
          <cell r="E683">
            <v>3.46</v>
          </cell>
          <cell r="F683" t="str">
            <v>GEL</v>
          </cell>
          <cell r="G683">
            <v>2</v>
          </cell>
          <cell r="H683" t="str">
            <v>USD</v>
          </cell>
        </row>
        <row r="684">
          <cell r="B684">
            <v>40604</v>
          </cell>
          <cell r="C684">
            <v>40604</v>
          </cell>
          <cell r="E684">
            <v>2.73</v>
          </cell>
          <cell r="F684" t="str">
            <v>GEL</v>
          </cell>
          <cell r="G684">
            <v>1.58</v>
          </cell>
          <cell r="H684" t="str">
            <v>USD</v>
          </cell>
        </row>
        <row r="685">
          <cell r="B685">
            <v>40604</v>
          </cell>
          <cell r="C685">
            <v>40604</v>
          </cell>
          <cell r="E685">
            <v>1</v>
          </cell>
          <cell r="F685" t="str">
            <v>GEL</v>
          </cell>
          <cell r="G685">
            <v>0.57999999999999996</v>
          </cell>
          <cell r="H685" t="str">
            <v>USD</v>
          </cell>
        </row>
        <row r="686">
          <cell r="B686">
            <v>40604</v>
          </cell>
          <cell r="C686">
            <v>40604</v>
          </cell>
          <cell r="E686">
            <v>1.3900000000000001</v>
          </cell>
          <cell r="F686" t="str">
            <v>GEL</v>
          </cell>
          <cell r="G686">
            <v>0.8</v>
          </cell>
          <cell r="H686" t="str">
            <v>USD</v>
          </cell>
        </row>
        <row r="687">
          <cell r="B687">
            <v>40604</v>
          </cell>
          <cell r="C687">
            <v>40604</v>
          </cell>
          <cell r="E687">
            <v>6.93</v>
          </cell>
          <cell r="F687" t="str">
            <v>GEL</v>
          </cell>
          <cell r="G687">
            <v>4</v>
          </cell>
          <cell r="H687" t="str">
            <v>USD</v>
          </cell>
        </row>
        <row r="688">
          <cell r="B688">
            <v>40604</v>
          </cell>
          <cell r="C688">
            <v>40604</v>
          </cell>
          <cell r="E688">
            <v>5.8500000000000005</v>
          </cell>
          <cell r="F688" t="str">
            <v>GEL</v>
          </cell>
          <cell r="G688">
            <v>3.38</v>
          </cell>
          <cell r="H688" t="str">
            <v>USD</v>
          </cell>
        </row>
        <row r="689">
          <cell r="B689">
            <v>40604</v>
          </cell>
          <cell r="C689">
            <v>40604</v>
          </cell>
          <cell r="E689">
            <v>1</v>
          </cell>
          <cell r="F689" t="str">
            <v>GEL</v>
          </cell>
          <cell r="G689">
            <v>0.57999999999999996</v>
          </cell>
          <cell r="H689" t="str">
            <v>USD</v>
          </cell>
        </row>
        <row r="690">
          <cell r="B690">
            <v>40604</v>
          </cell>
          <cell r="C690">
            <v>40604</v>
          </cell>
          <cell r="E690">
            <v>1</v>
          </cell>
          <cell r="F690" t="str">
            <v>GEL</v>
          </cell>
          <cell r="G690">
            <v>0.57999999999999996</v>
          </cell>
          <cell r="H690" t="str">
            <v>USD</v>
          </cell>
        </row>
        <row r="691">
          <cell r="B691">
            <v>40604</v>
          </cell>
          <cell r="C691">
            <v>40604</v>
          </cell>
          <cell r="E691">
            <v>3.46</v>
          </cell>
          <cell r="F691" t="str">
            <v>GEL</v>
          </cell>
          <cell r="G691">
            <v>2</v>
          </cell>
          <cell r="H691" t="str">
            <v>USD</v>
          </cell>
        </row>
        <row r="692">
          <cell r="B692">
            <v>40604</v>
          </cell>
          <cell r="C692">
            <v>40604</v>
          </cell>
          <cell r="E692">
            <v>4.5</v>
          </cell>
          <cell r="F692" t="str">
            <v>GEL</v>
          </cell>
          <cell r="G692">
            <v>2.6</v>
          </cell>
          <cell r="H692" t="str">
            <v>USD</v>
          </cell>
        </row>
        <row r="693">
          <cell r="B693">
            <v>40604</v>
          </cell>
          <cell r="C693">
            <v>40604</v>
          </cell>
          <cell r="E693">
            <v>0.21</v>
          </cell>
          <cell r="F693" t="str">
            <v>GEL</v>
          </cell>
          <cell r="G693">
            <v>0.12</v>
          </cell>
          <cell r="H693" t="str">
            <v>USD</v>
          </cell>
        </row>
        <row r="694">
          <cell r="B694">
            <v>40604</v>
          </cell>
          <cell r="C694">
            <v>40604</v>
          </cell>
          <cell r="E694">
            <v>1</v>
          </cell>
          <cell r="F694" t="str">
            <v>GEL</v>
          </cell>
          <cell r="G694">
            <v>0.57999999999999996</v>
          </cell>
          <cell r="H694" t="str">
            <v>USD</v>
          </cell>
        </row>
        <row r="695">
          <cell r="B695">
            <v>40604</v>
          </cell>
          <cell r="C695">
            <v>40604</v>
          </cell>
          <cell r="E695">
            <v>3.73</v>
          </cell>
          <cell r="F695" t="str">
            <v>GEL</v>
          </cell>
          <cell r="G695">
            <v>2.16</v>
          </cell>
          <cell r="H695" t="str">
            <v>USD</v>
          </cell>
        </row>
        <row r="696">
          <cell r="B696">
            <v>40604</v>
          </cell>
          <cell r="C696">
            <v>40604</v>
          </cell>
          <cell r="E696">
            <v>0.42</v>
          </cell>
          <cell r="F696" t="str">
            <v>GEL</v>
          </cell>
          <cell r="G696">
            <v>0.24</v>
          </cell>
          <cell r="H696" t="str">
            <v>USD</v>
          </cell>
        </row>
        <row r="697">
          <cell r="B697">
            <v>40604</v>
          </cell>
          <cell r="C697">
            <v>40604</v>
          </cell>
          <cell r="E697">
            <v>2.63</v>
          </cell>
          <cell r="F697" t="str">
            <v>GEL</v>
          </cell>
          <cell r="G697">
            <v>1.52</v>
          </cell>
          <cell r="H697" t="str">
            <v>USD</v>
          </cell>
        </row>
        <row r="698">
          <cell r="B698">
            <v>40604</v>
          </cell>
          <cell r="C698">
            <v>40604</v>
          </cell>
          <cell r="E698">
            <v>2.08</v>
          </cell>
          <cell r="F698" t="str">
            <v>GEL</v>
          </cell>
          <cell r="G698">
            <v>1.2</v>
          </cell>
          <cell r="H698" t="str">
            <v>USD</v>
          </cell>
        </row>
        <row r="699">
          <cell r="B699">
            <v>40604</v>
          </cell>
          <cell r="C699">
            <v>40604</v>
          </cell>
          <cell r="E699">
            <v>1.6300000000000001</v>
          </cell>
          <cell r="F699" t="str">
            <v>GEL</v>
          </cell>
          <cell r="G699">
            <v>0.94000000000000006</v>
          </cell>
          <cell r="H699" t="str">
            <v>USD</v>
          </cell>
        </row>
        <row r="700">
          <cell r="B700">
            <v>40604</v>
          </cell>
          <cell r="C700">
            <v>40604</v>
          </cell>
          <cell r="E700">
            <v>2.08</v>
          </cell>
          <cell r="F700" t="str">
            <v>GEL</v>
          </cell>
          <cell r="G700">
            <v>1.2</v>
          </cell>
          <cell r="H700" t="str">
            <v>USD</v>
          </cell>
        </row>
        <row r="701">
          <cell r="B701">
            <v>40604</v>
          </cell>
          <cell r="C701">
            <v>40604</v>
          </cell>
          <cell r="E701">
            <v>1.3900000000000001</v>
          </cell>
          <cell r="F701" t="str">
            <v>GEL</v>
          </cell>
          <cell r="G701">
            <v>0.8</v>
          </cell>
          <cell r="H701" t="str">
            <v>USD</v>
          </cell>
        </row>
        <row r="702">
          <cell r="B702">
            <v>40604</v>
          </cell>
          <cell r="C702">
            <v>40604</v>
          </cell>
          <cell r="E702">
            <v>2.77</v>
          </cell>
          <cell r="F702" t="str">
            <v>GEL</v>
          </cell>
          <cell r="G702">
            <v>1.6</v>
          </cell>
          <cell r="H702" t="str">
            <v>USD</v>
          </cell>
        </row>
        <row r="703">
          <cell r="B703">
            <v>40604</v>
          </cell>
          <cell r="C703">
            <v>40604</v>
          </cell>
          <cell r="E703">
            <v>0.69000000000000006</v>
          </cell>
          <cell r="F703" t="str">
            <v>GEL</v>
          </cell>
          <cell r="G703">
            <v>0.4</v>
          </cell>
          <cell r="H703" t="str">
            <v>USD</v>
          </cell>
        </row>
        <row r="704">
          <cell r="B704">
            <v>40604</v>
          </cell>
          <cell r="C704">
            <v>40604</v>
          </cell>
          <cell r="E704">
            <v>0.69000000000000006</v>
          </cell>
          <cell r="F704" t="str">
            <v>GEL</v>
          </cell>
          <cell r="G704">
            <v>0.4</v>
          </cell>
          <cell r="H704" t="str">
            <v>USD</v>
          </cell>
        </row>
        <row r="705">
          <cell r="B705">
            <v>40604</v>
          </cell>
          <cell r="C705">
            <v>40604</v>
          </cell>
          <cell r="E705">
            <v>0.35000000000000003</v>
          </cell>
          <cell r="F705" t="str">
            <v>GEL</v>
          </cell>
          <cell r="G705">
            <v>0.2</v>
          </cell>
          <cell r="H705" t="str">
            <v>USD</v>
          </cell>
        </row>
        <row r="706">
          <cell r="B706">
            <v>40604</v>
          </cell>
          <cell r="C706">
            <v>40604</v>
          </cell>
          <cell r="E706">
            <v>0.70000000000000007</v>
          </cell>
          <cell r="F706" t="str">
            <v>GEL</v>
          </cell>
          <cell r="G706">
            <v>0.4</v>
          </cell>
          <cell r="H706" t="str">
            <v>USD</v>
          </cell>
        </row>
        <row r="707">
          <cell r="B707">
            <v>40604</v>
          </cell>
          <cell r="C707">
            <v>40604</v>
          </cell>
          <cell r="E707">
            <v>0.21</v>
          </cell>
          <cell r="F707" t="str">
            <v>GEL</v>
          </cell>
          <cell r="G707">
            <v>0.12</v>
          </cell>
          <cell r="H707" t="str">
            <v>USD</v>
          </cell>
        </row>
        <row r="708">
          <cell r="B708">
            <v>40604</v>
          </cell>
          <cell r="C708">
            <v>40604</v>
          </cell>
          <cell r="E708">
            <v>6.93</v>
          </cell>
          <cell r="F708" t="str">
            <v>GEL</v>
          </cell>
          <cell r="G708">
            <v>4</v>
          </cell>
          <cell r="H708" t="str">
            <v>USD</v>
          </cell>
        </row>
        <row r="709">
          <cell r="B709">
            <v>40604</v>
          </cell>
          <cell r="C709">
            <v>40604</v>
          </cell>
          <cell r="E709">
            <v>0.69000000000000006</v>
          </cell>
          <cell r="F709" t="str">
            <v>GEL</v>
          </cell>
          <cell r="G709">
            <v>0.4</v>
          </cell>
          <cell r="H709" t="str">
            <v>USD</v>
          </cell>
        </row>
        <row r="710">
          <cell r="B710">
            <v>40604</v>
          </cell>
          <cell r="C710">
            <v>40604</v>
          </cell>
          <cell r="E710">
            <v>5.19</v>
          </cell>
          <cell r="F710" t="str">
            <v>GEL</v>
          </cell>
          <cell r="G710">
            <v>3</v>
          </cell>
          <cell r="H710" t="str">
            <v>USD</v>
          </cell>
        </row>
        <row r="711">
          <cell r="B711">
            <v>40604</v>
          </cell>
          <cell r="C711">
            <v>40604</v>
          </cell>
          <cell r="E711">
            <v>1.3900000000000001</v>
          </cell>
          <cell r="F711" t="str">
            <v>GEL</v>
          </cell>
          <cell r="G711">
            <v>0.8</v>
          </cell>
          <cell r="H711" t="str">
            <v>USD</v>
          </cell>
        </row>
        <row r="712">
          <cell r="B712">
            <v>40604</v>
          </cell>
          <cell r="C712">
            <v>40604</v>
          </cell>
          <cell r="E712">
            <v>0.21</v>
          </cell>
          <cell r="F712" t="str">
            <v>GEL</v>
          </cell>
          <cell r="G712">
            <v>0.12</v>
          </cell>
          <cell r="H712" t="str">
            <v>USD</v>
          </cell>
        </row>
        <row r="713">
          <cell r="B713">
            <v>40604</v>
          </cell>
          <cell r="C713">
            <v>40604</v>
          </cell>
          <cell r="E713">
            <v>1.3800000000000001</v>
          </cell>
          <cell r="F713" t="str">
            <v>GEL</v>
          </cell>
          <cell r="G713">
            <v>0.8</v>
          </cell>
          <cell r="H713" t="str">
            <v>USD</v>
          </cell>
        </row>
        <row r="714">
          <cell r="B714">
            <v>40604</v>
          </cell>
          <cell r="C714">
            <v>40604</v>
          </cell>
          <cell r="E714">
            <v>2.77</v>
          </cell>
          <cell r="F714" t="str">
            <v>GEL</v>
          </cell>
          <cell r="G714">
            <v>1.6</v>
          </cell>
          <cell r="H714" t="str">
            <v>USD</v>
          </cell>
        </row>
        <row r="715">
          <cell r="B715">
            <v>40604</v>
          </cell>
          <cell r="C715">
            <v>40604</v>
          </cell>
          <cell r="E715">
            <v>0.21</v>
          </cell>
          <cell r="F715" t="str">
            <v>GEL</v>
          </cell>
          <cell r="G715">
            <v>0.12</v>
          </cell>
          <cell r="H715" t="str">
            <v>USD</v>
          </cell>
        </row>
        <row r="716">
          <cell r="B716">
            <v>40604</v>
          </cell>
          <cell r="C716">
            <v>40604</v>
          </cell>
          <cell r="E716">
            <v>2.7800000000000002</v>
          </cell>
          <cell r="F716" t="str">
            <v>GEL</v>
          </cell>
          <cell r="G716">
            <v>1.6</v>
          </cell>
          <cell r="H716" t="str">
            <v>USD</v>
          </cell>
        </row>
        <row r="717">
          <cell r="B717">
            <v>40604</v>
          </cell>
          <cell r="C717">
            <v>40604</v>
          </cell>
          <cell r="E717">
            <v>1</v>
          </cell>
          <cell r="F717" t="str">
            <v>GEL</v>
          </cell>
          <cell r="G717">
            <v>0.57999999999999996</v>
          </cell>
          <cell r="H717" t="str">
            <v>USD</v>
          </cell>
        </row>
        <row r="718">
          <cell r="B718">
            <v>40604</v>
          </cell>
          <cell r="C718">
            <v>40604</v>
          </cell>
          <cell r="E718">
            <v>0.69000000000000006</v>
          </cell>
          <cell r="F718" t="str">
            <v>GEL</v>
          </cell>
          <cell r="G718">
            <v>0.4</v>
          </cell>
          <cell r="H718" t="str">
            <v>USD</v>
          </cell>
        </row>
        <row r="719">
          <cell r="B719">
            <v>40604</v>
          </cell>
          <cell r="C719">
            <v>40604</v>
          </cell>
          <cell r="E719">
            <v>0.35000000000000003</v>
          </cell>
          <cell r="F719" t="str">
            <v>GEL</v>
          </cell>
          <cell r="G719">
            <v>0.2</v>
          </cell>
          <cell r="H719" t="str">
            <v>USD</v>
          </cell>
        </row>
        <row r="720">
          <cell r="B720">
            <v>40604</v>
          </cell>
          <cell r="C720">
            <v>40604</v>
          </cell>
          <cell r="E720">
            <v>0.35000000000000003</v>
          </cell>
          <cell r="F720" t="str">
            <v>GEL</v>
          </cell>
          <cell r="G720">
            <v>0.2</v>
          </cell>
          <cell r="H720" t="str">
            <v>USD</v>
          </cell>
        </row>
        <row r="721">
          <cell r="B721">
            <v>40604</v>
          </cell>
          <cell r="C721">
            <v>40604</v>
          </cell>
          <cell r="E721">
            <v>60000</v>
          </cell>
          <cell r="F721" t="str">
            <v>GBP</v>
          </cell>
          <cell r="G721">
            <v>97428</v>
          </cell>
          <cell r="H721" t="str">
            <v>USD</v>
          </cell>
        </row>
        <row r="722">
          <cell r="B722">
            <v>40604</v>
          </cell>
          <cell r="C722">
            <v>40604</v>
          </cell>
          <cell r="E722">
            <v>10000</v>
          </cell>
          <cell r="F722" t="str">
            <v>GBP</v>
          </cell>
          <cell r="G722">
            <v>16238</v>
          </cell>
          <cell r="H722" t="str">
            <v>USD</v>
          </cell>
        </row>
        <row r="723">
          <cell r="B723">
            <v>40604</v>
          </cell>
          <cell r="C723">
            <v>40604</v>
          </cell>
          <cell r="E723">
            <v>100000</v>
          </cell>
          <cell r="F723" t="str">
            <v>EUR</v>
          </cell>
          <cell r="G723">
            <v>137877</v>
          </cell>
          <cell r="H723" t="str">
            <v>USD</v>
          </cell>
        </row>
        <row r="724">
          <cell r="B724">
            <v>40604</v>
          </cell>
          <cell r="C724">
            <v>40604</v>
          </cell>
          <cell r="E724">
            <v>100000</v>
          </cell>
          <cell r="F724" t="str">
            <v>EUR</v>
          </cell>
          <cell r="G724">
            <v>137877</v>
          </cell>
          <cell r="H724" t="str">
            <v>USD</v>
          </cell>
        </row>
        <row r="725">
          <cell r="B725">
            <v>40604</v>
          </cell>
          <cell r="C725">
            <v>40604</v>
          </cell>
          <cell r="E725">
            <v>30000</v>
          </cell>
          <cell r="F725" t="str">
            <v>EUR</v>
          </cell>
          <cell r="G725">
            <v>41524.800000000003</v>
          </cell>
          <cell r="H725" t="str">
            <v>USD</v>
          </cell>
        </row>
        <row r="726">
          <cell r="B726">
            <v>40604</v>
          </cell>
          <cell r="C726">
            <v>40604</v>
          </cell>
          <cell r="E726">
            <v>32470.799999999999</v>
          </cell>
          <cell r="F726" t="str">
            <v>USD</v>
          </cell>
          <cell r="G726">
            <v>20000</v>
          </cell>
          <cell r="H726" t="str">
            <v>GBP</v>
          </cell>
        </row>
        <row r="727">
          <cell r="B727">
            <v>40604</v>
          </cell>
          <cell r="C727">
            <v>40604</v>
          </cell>
          <cell r="E727">
            <v>20000</v>
          </cell>
          <cell r="F727" t="str">
            <v>GBP</v>
          </cell>
          <cell r="G727">
            <v>32476</v>
          </cell>
          <cell r="H727" t="str">
            <v>USD</v>
          </cell>
        </row>
        <row r="728">
          <cell r="B728">
            <v>40604</v>
          </cell>
          <cell r="C728">
            <v>40604</v>
          </cell>
          <cell r="E728">
            <v>110000</v>
          </cell>
          <cell r="F728" t="str">
            <v>GBP</v>
          </cell>
          <cell r="G728">
            <v>178618</v>
          </cell>
          <cell r="H728" t="str">
            <v>USD</v>
          </cell>
        </row>
        <row r="729">
          <cell r="B729">
            <v>40604</v>
          </cell>
          <cell r="C729">
            <v>40604</v>
          </cell>
          <cell r="E729">
            <v>275500</v>
          </cell>
          <cell r="F729" t="str">
            <v>USD</v>
          </cell>
          <cell r="G729">
            <v>200000</v>
          </cell>
          <cell r="H729" t="str">
            <v>EUR</v>
          </cell>
        </row>
        <row r="730">
          <cell r="B730">
            <v>40604</v>
          </cell>
          <cell r="C730">
            <v>40604</v>
          </cell>
          <cell r="E730">
            <v>68850.5</v>
          </cell>
          <cell r="F730" t="str">
            <v>USD</v>
          </cell>
          <cell r="G730">
            <v>50000</v>
          </cell>
          <cell r="H730" t="str">
            <v>EUR</v>
          </cell>
        </row>
        <row r="731">
          <cell r="B731">
            <v>40604</v>
          </cell>
          <cell r="C731">
            <v>40604</v>
          </cell>
          <cell r="E731">
            <v>1106080</v>
          </cell>
          <cell r="F731" t="str">
            <v>USD</v>
          </cell>
          <cell r="G731">
            <v>800000</v>
          </cell>
          <cell r="H731" t="str">
            <v>EUR</v>
          </cell>
        </row>
        <row r="732">
          <cell r="B732">
            <v>40604</v>
          </cell>
          <cell r="C732">
            <v>40604</v>
          </cell>
          <cell r="E732">
            <v>345472.5</v>
          </cell>
          <cell r="F732" t="str">
            <v>USD</v>
          </cell>
          <cell r="G732">
            <v>250000</v>
          </cell>
          <cell r="H732" t="str">
            <v>EUR</v>
          </cell>
        </row>
        <row r="733">
          <cell r="B733">
            <v>40604</v>
          </cell>
          <cell r="C733">
            <v>40604</v>
          </cell>
          <cell r="E733">
            <v>69128.5</v>
          </cell>
          <cell r="F733" t="str">
            <v>USD</v>
          </cell>
          <cell r="G733">
            <v>50000</v>
          </cell>
          <cell r="H733" t="str">
            <v>EUR</v>
          </cell>
        </row>
        <row r="734">
          <cell r="B734">
            <v>40604</v>
          </cell>
          <cell r="C734">
            <v>40604</v>
          </cell>
          <cell r="E734">
            <v>207805.5</v>
          </cell>
          <cell r="F734" t="str">
            <v>USD</v>
          </cell>
          <cell r="G734">
            <v>150000</v>
          </cell>
          <cell r="H734" t="str">
            <v>EUR</v>
          </cell>
        </row>
        <row r="735">
          <cell r="B735">
            <v>40604</v>
          </cell>
          <cell r="C735">
            <v>40604</v>
          </cell>
          <cell r="E735">
            <v>41560.5</v>
          </cell>
          <cell r="F735" t="str">
            <v>USD</v>
          </cell>
          <cell r="G735">
            <v>30000</v>
          </cell>
          <cell r="H735" t="str">
            <v>EUR</v>
          </cell>
        </row>
        <row r="736">
          <cell r="B736">
            <v>40604</v>
          </cell>
          <cell r="C736">
            <v>40604</v>
          </cell>
          <cell r="E736">
            <v>69388</v>
          </cell>
          <cell r="F736" t="str">
            <v>USD</v>
          </cell>
          <cell r="G736">
            <v>50000</v>
          </cell>
          <cell r="H736" t="str">
            <v>EUR</v>
          </cell>
        </row>
        <row r="737">
          <cell r="B737">
            <v>40604</v>
          </cell>
          <cell r="C737">
            <v>40604</v>
          </cell>
          <cell r="E737">
            <v>69438</v>
          </cell>
          <cell r="F737" t="str">
            <v>USD</v>
          </cell>
          <cell r="G737">
            <v>50000</v>
          </cell>
          <cell r="H737" t="str">
            <v>EUR</v>
          </cell>
        </row>
        <row r="738">
          <cell r="C738">
            <v>40604</v>
          </cell>
          <cell r="E738">
            <v>49498.589999999851</v>
          </cell>
          <cell r="F738" t="str">
            <v>GEL</v>
          </cell>
        </row>
        <row r="739">
          <cell r="C739">
            <v>40604</v>
          </cell>
          <cell r="G739">
            <v>42204.260000000242</v>
          </cell>
          <cell r="H739" t="str">
            <v>GEL</v>
          </cell>
        </row>
        <row r="740">
          <cell r="C740">
            <v>40604</v>
          </cell>
          <cell r="E740">
            <v>494921.25</v>
          </cell>
          <cell r="F740" t="str">
            <v>GEL</v>
          </cell>
        </row>
        <row r="741">
          <cell r="C741">
            <v>40604</v>
          </cell>
          <cell r="G741">
            <v>708268.62999999523</v>
          </cell>
          <cell r="H741" t="str">
            <v>GEL</v>
          </cell>
        </row>
        <row r="742">
          <cell r="B742">
            <v>40604</v>
          </cell>
          <cell r="C742">
            <v>40604</v>
          </cell>
          <cell r="E742">
            <v>276.66000000000003</v>
          </cell>
          <cell r="F742" t="str">
            <v>GEL</v>
          </cell>
          <cell r="G742">
            <v>115.52</v>
          </cell>
          <cell r="H742" t="str">
            <v>EUR</v>
          </cell>
        </row>
        <row r="743">
          <cell r="B743">
            <v>40604</v>
          </cell>
          <cell r="C743">
            <v>40604</v>
          </cell>
          <cell r="E743">
            <v>195.53</v>
          </cell>
          <cell r="F743" t="str">
            <v>GEL</v>
          </cell>
          <cell r="G743">
            <v>81.569999999999993</v>
          </cell>
          <cell r="H743" t="str">
            <v>EUR</v>
          </cell>
        </row>
        <row r="744">
          <cell r="B744">
            <v>40604</v>
          </cell>
          <cell r="C744">
            <v>40604</v>
          </cell>
          <cell r="E744">
            <v>3540.59</v>
          </cell>
          <cell r="F744" t="str">
            <v>GEL</v>
          </cell>
          <cell r="G744">
            <v>2044.92</v>
          </cell>
          <cell r="H744" t="str">
            <v>USD</v>
          </cell>
        </row>
        <row r="745">
          <cell r="B745">
            <v>40604</v>
          </cell>
          <cell r="C745">
            <v>40604</v>
          </cell>
          <cell r="E745">
            <v>7428.85</v>
          </cell>
          <cell r="F745" t="str">
            <v>GEL</v>
          </cell>
          <cell r="G745">
            <v>4290.16</v>
          </cell>
          <cell r="H745" t="str">
            <v>USD</v>
          </cell>
        </row>
        <row r="746">
          <cell r="B746">
            <v>40604</v>
          </cell>
          <cell r="C746">
            <v>40604</v>
          </cell>
          <cell r="E746">
            <v>136806.14000000001</v>
          </cell>
          <cell r="F746" t="str">
            <v>USD</v>
          </cell>
          <cell r="G746">
            <v>236893.51202400003</v>
          </cell>
          <cell r="H746" t="str">
            <v>GEL</v>
          </cell>
        </row>
        <row r="747">
          <cell r="B747">
            <v>40604</v>
          </cell>
          <cell r="C747">
            <v>40604</v>
          </cell>
          <cell r="E747">
            <v>5627.2401920000002</v>
          </cell>
          <cell r="F747" t="str">
            <v>GEL</v>
          </cell>
          <cell r="G747">
            <v>2347.52</v>
          </cell>
          <cell r="H747" t="str">
            <v>EUR</v>
          </cell>
        </row>
        <row r="748">
          <cell r="B748">
            <v>40604</v>
          </cell>
          <cell r="C748">
            <v>40604</v>
          </cell>
          <cell r="E748">
            <v>29.382224999999998</v>
          </cell>
          <cell r="F748" t="str">
            <v>GEL</v>
          </cell>
          <cell r="G748">
            <v>10.41</v>
          </cell>
          <cell r="H748" t="str">
            <v>GBP</v>
          </cell>
        </row>
        <row r="749">
          <cell r="B749">
            <v>40604</v>
          </cell>
          <cell r="C749">
            <v>40604</v>
          </cell>
          <cell r="E749">
            <v>51.723582000000007</v>
          </cell>
          <cell r="F749" t="str">
            <v>GEL</v>
          </cell>
          <cell r="G749">
            <v>27.78</v>
          </cell>
          <cell r="H749" t="str">
            <v>CHF</v>
          </cell>
        </row>
        <row r="750">
          <cell r="B750">
            <v>40604</v>
          </cell>
          <cell r="C750">
            <v>40604</v>
          </cell>
          <cell r="E750">
            <v>466.13884999999999</v>
          </cell>
          <cell r="F750" t="str">
            <v>GEL</v>
          </cell>
          <cell r="G750">
            <v>973.15</v>
          </cell>
          <cell r="H750" t="str">
            <v>ILS</v>
          </cell>
        </row>
        <row r="751">
          <cell r="B751">
            <v>40604</v>
          </cell>
          <cell r="C751">
            <v>40604</v>
          </cell>
          <cell r="E751">
            <v>146.09007800000001</v>
          </cell>
          <cell r="F751" t="str">
            <v>GEL</v>
          </cell>
          <cell r="G751">
            <v>66.98</v>
          </cell>
          <cell r="H751" t="str">
            <v>AZN</v>
          </cell>
        </row>
        <row r="752">
          <cell r="B752">
            <v>40606</v>
          </cell>
          <cell r="C752">
            <v>40609</v>
          </cell>
          <cell r="E752">
            <v>139650</v>
          </cell>
          <cell r="F752" t="str">
            <v>USD</v>
          </cell>
          <cell r="G752">
            <v>100000</v>
          </cell>
          <cell r="H752" t="str">
            <v>EUR</v>
          </cell>
        </row>
        <row r="753">
          <cell r="B753">
            <v>40606</v>
          </cell>
          <cell r="C753">
            <v>40606</v>
          </cell>
          <cell r="E753">
            <v>2019.46</v>
          </cell>
          <cell r="F753" t="str">
            <v>USD</v>
          </cell>
          <cell r="G753">
            <v>3491.84</v>
          </cell>
          <cell r="H753" t="str">
            <v>GEL</v>
          </cell>
        </row>
        <row r="754">
          <cell r="B754">
            <v>40606</v>
          </cell>
          <cell r="C754">
            <v>40612</v>
          </cell>
          <cell r="E754">
            <v>15409.59</v>
          </cell>
          <cell r="F754" t="str">
            <v>USD</v>
          </cell>
          <cell r="G754">
            <v>3000000</v>
          </cell>
          <cell r="H754" t="str">
            <v>HUF</v>
          </cell>
        </row>
        <row r="755">
          <cell r="B755">
            <v>40606</v>
          </cell>
          <cell r="C755">
            <v>40606</v>
          </cell>
          <cell r="E755">
            <v>2000</v>
          </cell>
          <cell r="F755" t="str">
            <v>GEL</v>
          </cell>
          <cell r="G755">
            <v>1168.57</v>
          </cell>
          <cell r="H755" t="str">
            <v>USD</v>
          </cell>
        </row>
        <row r="756">
          <cell r="B756">
            <v>40606</v>
          </cell>
          <cell r="C756">
            <v>40609</v>
          </cell>
          <cell r="E756">
            <v>540000000</v>
          </cell>
          <cell r="F756" t="str">
            <v>HUF</v>
          </cell>
          <cell r="G756">
            <v>2764976.96</v>
          </cell>
          <cell r="H756" t="str">
            <v>USD</v>
          </cell>
        </row>
        <row r="757">
          <cell r="B757">
            <v>40606</v>
          </cell>
          <cell r="C757">
            <v>40638</v>
          </cell>
          <cell r="E757">
            <v>2753135.52</v>
          </cell>
          <cell r="F757" t="str">
            <v>USD</v>
          </cell>
          <cell r="G757">
            <v>540000000</v>
          </cell>
          <cell r="H757" t="str">
            <v>HUF</v>
          </cell>
        </row>
        <row r="758">
          <cell r="B758">
            <v>40606</v>
          </cell>
          <cell r="C758">
            <v>40606</v>
          </cell>
          <cell r="E758">
            <v>7.5</v>
          </cell>
          <cell r="F758" t="str">
            <v>USD</v>
          </cell>
          <cell r="G758">
            <v>12.97</v>
          </cell>
          <cell r="H758" t="str">
            <v>GEL</v>
          </cell>
        </row>
        <row r="759">
          <cell r="B759">
            <v>40606</v>
          </cell>
          <cell r="C759">
            <v>40606</v>
          </cell>
          <cell r="E759">
            <v>0.81</v>
          </cell>
          <cell r="F759" t="str">
            <v>GEL</v>
          </cell>
          <cell r="G759">
            <v>0.47000000000000003</v>
          </cell>
          <cell r="H759" t="str">
            <v>USD</v>
          </cell>
        </row>
        <row r="760">
          <cell r="B760">
            <v>40606</v>
          </cell>
          <cell r="C760">
            <v>40606</v>
          </cell>
          <cell r="E760">
            <v>199000</v>
          </cell>
          <cell r="F760" t="str">
            <v>EUR</v>
          </cell>
          <cell r="G760">
            <v>277674.45</v>
          </cell>
          <cell r="H760" t="str">
            <v>USD</v>
          </cell>
        </row>
        <row r="761">
          <cell r="B761">
            <v>40606</v>
          </cell>
          <cell r="C761">
            <v>40606</v>
          </cell>
          <cell r="E761">
            <v>1000000</v>
          </cell>
          <cell r="F761" t="str">
            <v>RUR</v>
          </cell>
          <cell r="G761">
            <v>35523.26</v>
          </cell>
          <cell r="H761" t="str">
            <v>USD</v>
          </cell>
        </row>
        <row r="762">
          <cell r="B762">
            <v>40606</v>
          </cell>
          <cell r="C762">
            <v>40606</v>
          </cell>
          <cell r="E762">
            <v>141000</v>
          </cell>
          <cell r="F762" t="str">
            <v>EUR</v>
          </cell>
          <cell r="G762">
            <v>196744.21</v>
          </cell>
          <cell r="H762" t="str">
            <v>USD</v>
          </cell>
        </row>
        <row r="763">
          <cell r="B763">
            <v>40606</v>
          </cell>
          <cell r="C763">
            <v>40606</v>
          </cell>
          <cell r="E763">
            <v>181000</v>
          </cell>
          <cell r="F763" t="str">
            <v>USD</v>
          </cell>
          <cell r="G763">
            <v>317980.79999999999</v>
          </cell>
          <cell r="H763" t="str">
            <v>GEL</v>
          </cell>
        </row>
        <row r="764">
          <cell r="B764">
            <v>40606</v>
          </cell>
          <cell r="C764">
            <v>40606</v>
          </cell>
          <cell r="E764">
            <v>574.18000000000006</v>
          </cell>
          <cell r="F764" t="str">
            <v>GEL</v>
          </cell>
          <cell r="G764">
            <v>240</v>
          </cell>
          <cell r="H764" t="str">
            <v>EUR</v>
          </cell>
        </row>
        <row r="765">
          <cell r="B765">
            <v>40606</v>
          </cell>
          <cell r="C765">
            <v>40606</v>
          </cell>
          <cell r="E765">
            <v>117.58</v>
          </cell>
          <cell r="F765" t="str">
            <v>GEL</v>
          </cell>
          <cell r="G765">
            <v>68</v>
          </cell>
          <cell r="H765" t="str">
            <v>USD</v>
          </cell>
        </row>
        <row r="766">
          <cell r="B766">
            <v>40606</v>
          </cell>
          <cell r="C766">
            <v>40606</v>
          </cell>
          <cell r="E766">
            <v>348768.38</v>
          </cell>
          <cell r="F766" t="str">
            <v>GEL</v>
          </cell>
          <cell r="G766">
            <v>201344.77000000002</v>
          </cell>
          <cell r="H766" t="str">
            <v>USD</v>
          </cell>
        </row>
        <row r="767">
          <cell r="B767">
            <v>40606</v>
          </cell>
          <cell r="C767">
            <v>40606</v>
          </cell>
          <cell r="E767">
            <v>97245.41</v>
          </cell>
          <cell r="F767" t="str">
            <v>GEL</v>
          </cell>
          <cell r="G767">
            <v>56198.44</v>
          </cell>
          <cell r="H767" t="str">
            <v>USD</v>
          </cell>
        </row>
        <row r="768">
          <cell r="B768">
            <v>40606</v>
          </cell>
          <cell r="C768">
            <v>40606</v>
          </cell>
          <cell r="E768">
            <v>129126.23</v>
          </cell>
          <cell r="F768" t="str">
            <v>GEL</v>
          </cell>
          <cell r="G768">
            <v>75355.570000000007</v>
          </cell>
          <cell r="H768" t="str">
            <v>USD</v>
          </cell>
        </row>
        <row r="769">
          <cell r="B769">
            <v>40606</v>
          </cell>
          <cell r="C769">
            <v>40606</v>
          </cell>
          <cell r="E769">
            <v>9922.84</v>
          </cell>
          <cell r="F769" t="str">
            <v>GEL</v>
          </cell>
          <cell r="G769">
            <v>5686.34</v>
          </cell>
          <cell r="H769" t="str">
            <v>USD</v>
          </cell>
        </row>
        <row r="770">
          <cell r="B770">
            <v>40606</v>
          </cell>
          <cell r="C770">
            <v>40606</v>
          </cell>
          <cell r="E770">
            <v>293.95</v>
          </cell>
          <cell r="F770" t="str">
            <v>GEL</v>
          </cell>
          <cell r="G770">
            <v>170</v>
          </cell>
          <cell r="H770" t="str">
            <v>USD</v>
          </cell>
        </row>
        <row r="771">
          <cell r="B771">
            <v>40606</v>
          </cell>
          <cell r="C771">
            <v>40606</v>
          </cell>
          <cell r="E771">
            <v>761.67</v>
          </cell>
          <cell r="F771" t="str">
            <v>USD</v>
          </cell>
          <cell r="G771">
            <v>1317</v>
          </cell>
          <cell r="H771" t="str">
            <v>GEL</v>
          </cell>
        </row>
        <row r="772">
          <cell r="B772">
            <v>40606</v>
          </cell>
          <cell r="C772">
            <v>40606</v>
          </cell>
          <cell r="E772">
            <v>500</v>
          </cell>
          <cell r="F772" t="str">
            <v>EUR</v>
          </cell>
          <cell r="G772">
            <v>1196.2</v>
          </cell>
          <cell r="H772" t="str">
            <v>GEL</v>
          </cell>
        </row>
        <row r="773">
          <cell r="B773">
            <v>40606</v>
          </cell>
          <cell r="C773">
            <v>40606</v>
          </cell>
          <cell r="E773">
            <v>3259.86</v>
          </cell>
          <cell r="F773" t="str">
            <v>EUR</v>
          </cell>
          <cell r="G773">
            <v>7798.89</v>
          </cell>
          <cell r="H773" t="str">
            <v>GEL</v>
          </cell>
        </row>
        <row r="774">
          <cell r="B774">
            <v>40606</v>
          </cell>
          <cell r="C774">
            <v>40609</v>
          </cell>
          <cell r="E774">
            <v>710652.16</v>
          </cell>
          <cell r="F774" t="str">
            <v>GEL</v>
          </cell>
          <cell r="G774">
            <v>413290</v>
          </cell>
          <cell r="H774" t="str">
            <v>USD</v>
          </cell>
        </row>
        <row r="775">
          <cell r="B775">
            <v>40606</v>
          </cell>
          <cell r="C775">
            <v>40609</v>
          </cell>
          <cell r="E775">
            <v>55465.89</v>
          </cell>
          <cell r="F775" t="str">
            <v>GEL</v>
          </cell>
          <cell r="G775">
            <v>23100.2</v>
          </cell>
          <cell r="H775" t="str">
            <v>EUR</v>
          </cell>
        </row>
        <row r="776">
          <cell r="B776">
            <v>40606</v>
          </cell>
          <cell r="C776">
            <v>40606</v>
          </cell>
          <cell r="E776">
            <v>850000</v>
          </cell>
          <cell r="F776" t="str">
            <v>USD</v>
          </cell>
          <cell r="G776">
            <v>1465400</v>
          </cell>
          <cell r="H776" t="str">
            <v>GEL</v>
          </cell>
        </row>
        <row r="777">
          <cell r="B777">
            <v>40606</v>
          </cell>
          <cell r="C777">
            <v>40609</v>
          </cell>
          <cell r="E777">
            <v>3491210</v>
          </cell>
          <cell r="F777" t="str">
            <v>USD</v>
          </cell>
          <cell r="G777">
            <v>2500000</v>
          </cell>
          <cell r="H777" t="str">
            <v>EUR</v>
          </cell>
        </row>
        <row r="778">
          <cell r="B778">
            <v>40606</v>
          </cell>
          <cell r="C778">
            <v>40606</v>
          </cell>
          <cell r="E778">
            <v>859500</v>
          </cell>
          <cell r="F778" t="str">
            <v>GEL</v>
          </cell>
          <cell r="G778">
            <v>500000</v>
          </cell>
          <cell r="H778" t="str">
            <v>USD</v>
          </cell>
        </row>
        <row r="779">
          <cell r="B779">
            <v>40606</v>
          </cell>
          <cell r="C779">
            <v>40606</v>
          </cell>
          <cell r="E779">
            <v>1656</v>
          </cell>
          <cell r="F779" t="str">
            <v>RUR</v>
          </cell>
          <cell r="G779">
            <v>100.02</v>
          </cell>
          <cell r="H779" t="str">
            <v>GEL</v>
          </cell>
        </row>
        <row r="780">
          <cell r="B780">
            <v>40606</v>
          </cell>
          <cell r="C780">
            <v>40606</v>
          </cell>
          <cell r="E780">
            <v>3.98</v>
          </cell>
          <cell r="F780" t="str">
            <v>GEL</v>
          </cell>
          <cell r="G780">
            <v>65.820000000000007</v>
          </cell>
          <cell r="H780" t="str">
            <v>RUR</v>
          </cell>
        </row>
        <row r="781">
          <cell r="B781">
            <v>40606</v>
          </cell>
          <cell r="C781">
            <v>40606</v>
          </cell>
          <cell r="E781">
            <v>740.62</v>
          </cell>
          <cell r="F781" t="str">
            <v>EUR</v>
          </cell>
          <cell r="G781">
            <v>1771.8600000000001</v>
          </cell>
          <cell r="H781" t="str">
            <v>GEL</v>
          </cell>
        </row>
        <row r="782">
          <cell r="B782">
            <v>40606</v>
          </cell>
          <cell r="C782">
            <v>40606</v>
          </cell>
          <cell r="E782">
            <v>248.19</v>
          </cell>
          <cell r="F782" t="str">
            <v>USD</v>
          </cell>
          <cell r="G782">
            <v>429.15000000000003</v>
          </cell>
          <cell r="H782" t="str">
            <v>GEL</v>
          </cell>
        </row>
        <row r="783">
          <cell r="B783">
            <v>40606</v>
          </cell>
          <cell r="C783">
            <v>40606</v>
          </cell>
          <cell r="E783">
            <v>429750</v>
          </cell>
          <cell r="F783" t="str">
            <v>GEL</v>
          </cell>
          <cell r="G783">
            <v>250000</v>
          </cell>
          <cell r="H783" t="str">
            <v>USD</v>
          </cell>
        </row>
        <row r="784">
          <cell r="B784">
            <v>40606</v>
          </cell>
          <cell r="C784">
            <v>40606</v>
          </cell>
          <cell r="E784">
            <v>666.88</v>
          </cell>
          <cell r="F784" t="str">
            <v>GEL</v>
          </cell>
          <cell r="G784">
            <v>278.75</v>
          </cell>
          <cell r="H784" t="str">
            <v>EUR</v>
          </cell>
        </row>
        <row r="785">
          <cell r="B785">
            <v>40606</v>
          </cell>
          <cell r="C785">
            <v>40606</v>
          </cell>
          <cell r="E785">
            <v>395.94</v>
          </cell>
          <cell r="F785" t="str">
            <v>USD</v>
          </cell>
          <cell r="G785">
            <v>684.62</v>
          </cell>
          <cell r="H785" t="str">
            <v>GEL</v>
          </cell>
        </row>
        <row r="786">
          <cell r="B786">
            <v>40606</v>
          </cell>
          <cell r="C786">
            <v>40612</v>
          </cell>
          <cell r="E786">
            <v>4000000</v>
          </cell>
          <cell r="F786" t="str">
            <v>RUR</v>
          </cell>
          <cell r="G786">
            <v>101548.62</v>
          </cell>
          <cell r="H786" t="str">
            <v>EUR</v>
          </cell>
        </row>
        <row r="787">
          <cell r="B787">
            <v>40606</v>
          </cell>
          <cell r="C787">
            <v>40609</v>
          </cell>
          <cell r="E787">
            <v>141843.97</v>
          </cell>
          <cell r="F787" t="str">
            <v>USD</v>
          </cell>
          <cell r="G787">
            <v>4000000</v>
          </cell>
          <cell r="H787" t="str">
            <v>RUR</v>
          </cell>
        </row>
        <row r="788">
          <cell r="B788">
            <v>40606</v>
          </cell>
          <cell r="C788">
            <v>40606</v>
          </cell>
          <cell r="E788">
            <v>200000</v>
          </cell>
          <cell r="F788" t="str">
            <v>USD</v>
          </cell>
          <cell r="G788">
            <v>344200</v>
          </cell>
          <cell r="H788" t="str">
            <v>GEL</v>
          </cell>
        </row>
        <row r="789">
          <cell r="B789">
            <v>40606</v>
          </cell>
          <cell r="C789">
            <v>40606</v>
          </cell>
          <cell r="E789">
            <v>127.29</v>
          </cell>
          <cell r="F789" t="str">
            <v>GEL</v>
          </cell>
          <cell r="G789">
            <v>3309</v>
          </cell>
          <cell r="H789" t="str">
            <v>INR</v>
          </cell>
        </row>
        <row r="790">
          <cell r="B790">
            <v>40606</v>
          </cell>
          <cell r="C790">
            <v>40606</v>
          </cell>
          <cell r="E790">
            <v>12</v>
          </cell>
          <cell r="F790" t="str">
            <v>USD</v>
          </cell>
          <cell r="G790">
            <v>20.75</v>
          </cell>
          <cell r="H790" t="str">
            <v>GEL</v>
          </cell>
        </row>
        <row r="791">
          <cell r="B791">
            <v>40606</v>
          </cell>
          <cell r="C791">
            <v>40606</v>
          </cell>
          <cell r="E791">
            <v>5</v>
          </cell>
          <cell r="F791" t="str">
            <v>USD</v>
          </cell>
          <cell r="G791">
            <v>8.65</v>
          </cell>
          <cell r="H791" t="str">
            <v>GEL</v>
          </cell>
        </row>
        <row r="792">
          <cell r="B792">
            <v>40606</v>
          </cell>
          <cell r="C792">
            <v>40606</v>
          </cell>
          <cell r="E792">
            <v>10.32</v>
          </cell>
          <cell r="F792" t="str">
            <v>GEL</v>
          </cell>
          <cell r="G792">
            <v>5.97</v>
          </cell>
          <cell r="H792" t="str">
            <v>USD</v>
          </cell>
        </row>
        <row r="793">
          <cell r="B793">
            <v>40606</v>
          </cell>
          <cell r="C793">
            <v>40606</v>
          </cell>
          <cell r="E793">
            <v>3</v>
          </cell>
          <cell r="F793" t="str">
            <v>USD</v>
          </cell>
          <cell r="G793">
            <v>5.19</v>
          </cell>
          <cell r="H793" t="str">
            <v>GEL</v>
          </cell>
        </row>
        <row r="794">
          <cell r="B794">
            <v>40606</v>
          </cell>
          <cell r="C794">
            <v>40606</v>
          </cell>
          <cell r="E794">
            <v>3</v>
          </cell>
          <cell r="F794" t="str">
            <v>USD</v>
          </cell>
          <cell r="G794">
            <v>5.19</v>
          </cell>
          <cell r="H794" t="str">
            <v>GEL</v>
          </cell>
        </row>
        <row r="795">
          <cell r="B795">
            <v>40606</v>
          </cell>
          <cell r="C795">
            <v>40606</v>
          </cell>
          <cell r="E795">
            <v>12</v>
          </cell>
          <cell r="F795" t="str">
            <v>USD</v>
          </cell>
          <cell r="G795">
            <v>20.75</v>
          </cell>
          <cell r="H795" t="str">
            <v>GEL</v>
          </cell>
        </row>
        <row r="796">
          <cell r="B796">
            <v>40606</v>
          </cell>
          <cell r="C796">
            <v>40606</v>
          </cell>
          <cell r="E796">
            <v>2500</v>
          </cell>
          <cell r="F796" t="str">
            <v>JPY</v>
          </cell>
          <cell r="G796">
            <v>52.75</v>
          </cell>
          <cell r="H796" t="str">
            <v>GEL</v>
          </cell>
        </row>
        <row r="797">
          <cell r="B797">
            <v>40606</v>
          </cell>
          <cell r="C797">
            <v>40606</v>
          </cell>
          <cell r="E797">
            <v>859750</v>
          </cell>
          <cell r="F797" t="str">
            <v>GEL</v>
          </cell>
          <cell r="G797">
            <v>500000</v>
          </cell>
          <cell r="H797" t="str">
            <v>USD</v>
          </cell>
        </row>
        <row r="798">
          <cell r="B798">
            <v>40606</v>
          </cell>
          <cell r="C798">
            <v>40606</v>
          </cell>
          <cell r="E798">
            <v>0.69000000000000006</v>
          </cell>
          <cell r="F798" t="str">
            <v>GEL</v>
          </cell>
          <cell r="G798">
            <v>0.4</v>
          </cell>
          <cell r="H798" t="str">
            <v>USD</v>
          </cell>
        </row>
        <row r="799">
          <cell r="B799">
            <v>40606</v>
          </cell>
          <cell r="C799">
            <v>40606</v>
          </cell>
          <cell r="E799">
            <v>0.35000000000000003</v>
          </cell>
          <cell r="F799" t="str">
            <v>GEL</v>
          </cell>
          <cell r="G799">
            <v>0.2</v>
          </cell>
          <cell r="H799" t="str">
            <v>USD</v>
          </cell>
        </row>
        <row r="800">
          <cell r="B800">
            <v>40606</v>
          </cell>
          <cell r="C800">
            <v>40606</v>
          </cell>
          <cell r="E800">
            <v>1.73</v>
          </cell>
          <cell r="F800" t="str">
            <v>GEL</v>
          </cell>
          <cell r="G800">
            <v>1</v>
          </cell>
          <cell r="H800" t="str">
            <v>USD</v>
          </cell>
        </row>
        <row r="801">
          <cell r="B801">
            <v>40606</v>
          </cell>
          <cell r="C801">
            <v>40606</v>
          </cell>
          <cell r="E801">
            <v>0.35000000000000003</v>
          </cell>
          <cell r="F801" t="str">
            <v>GEL</v>
          </cell>
          <cell r="G801">
            <v>0.2</v>
          </cell>
          <cell r="H801" t="str">
            <v>USD</v>
          </cell>
        </row>
        <row r="802">
          <cell r="B802">
            <v>40606</v>
          </cell>
          <cell r="C802">
            <v>40606</v>
          </cell>
          <cell r="E802">
            <v>7.91</v>
          </cell>
          <cell r="F802" t="str">
            <v>GEL</v>
          </cell>
          <cell r="G802">
            <v>4.58</v>
          </cell>
          <cell r="H802" t="str">
            <v>USD</v>
          </cell>
        </row>
        <row r="803">
          <cell r="B803">
            <v>40606</v>
          </cell>
          <cell r="C803">
            <v>40606</v>
          </cell>
          <cell r="E803">
            <v>1.04</v>
          </cell>
          <cell r="F803" t="str">
            <v>GEL</v>
          </cell>
          <cell r="G803">
            <v>0.6</v>
          </cell>
          <cell r="H803" t="str">
            <v>USD</v>
          </cell>
        </row>
        <row r="804">
          <cell r="B804">
            <v>40606</v>
          </cell>
          <cell r="C804">
            <v>40606</v>
          </cell>
          <cell r="E804">
            <v>0.52</v>
          </cell>
          <cell r="F804" t="str">
            <v>GEL</v>
          </cell>
          <cell r="G804">
            <v>0.3</v>
          </cell>
          <cell r="H804" t="str">
            <v>USD</v>
          </cell>
        </row>
        <row r="805">
          <cell r="B805">
            <v>40606</v>
          </cell>
          <cell r="C805">
            <v>40606</v>
          </cell>
          <cell r="E805">
            <v>0.21</v>
          </cell>
          <cell r="F805" t="str">
            <v>GEL</v>
          </cell>
          <cell r="G805">
            <v>0.12</v>
          </cell>
          <cell r="H805" t="str">
            <v>USD</v>
          </cell>
        </row>
        <row r="806">
          <cell r="B806">
            <v>40606</v>
          </cell>
          <cell r="C806">
            <v>40606</v>
          </cell>
          <cell r="E806">
            <v>0.35000000000000003</v>
          </cell>
          <cell r="F806" t="str">
            <v>GEL</v>
          </cell>
          <cell r="G806">
            <v>0.2</v>
          </cell>
          <cell r="H806" t="str">
            <v>USD</v>
          </cell>
        </row>
        <row r="807">
          <cell r="B807">
            <v>40606</v>
          </cell>
          <cell r="C807">
            <v>40606</v>
          </cell>
          <cell r="E807">
            <v>0.35000000000000003</v>
          </cell>
          <cell r="F807" t="str">
            <v>GEL</v>
          </cell>
          <cell r="G807">
            <v>0.2</v>
          </cell>
          <cell r="H807" t="str">
            <v>USD</v>
          </cell>
        </row>
        <row r="808">
          <cell r="B808">
            <v>40606</v>
          </cell>
          <cell r="C808">
            <v>40606</v>
          </cell>
          <cell r="E808">
            <v>2.94</v>
          </cell>
          <cell r="F808" t="str">
            <v>GEL</v>
          </cell>
          <cell r="G808">
            <v>1.7</v>
          </cell>
          <cell r="H808" t="str">
            <v>USD</v>
          </cell>
        </row>
        <row r="809">
          <cell r="B809">
            <v>40606</v>
          </cell>
          <cell r="C809">
            <v>40606</v>
          </cell>
          <cell r="E809">
            <v>6.23</v>
          </cell>
          <cell r="F809" t="str">
            <v>GEL</v>
          </cell>
          <cell r="G809">
            <v>3.6</v>
          </cell>
          <cell r="H809" t="str">
            <v>USD</v>
          </cell>
        </row>
        <row r="810">
          <cell r="B810">
            <v>40606</v>
          </cell>
          <cell r="C810">
            <v>40606</v>
          </cell>
          <cell r="E810">
            <v>1</v>
          </cell>
          <cell r="F810" t="str">
            <v>GEL</v>
          </cell>
          <cell r="G810">
            <v>0.57999999999999996</v>
          </cell>
          <cell r="H810" t="str">
            <v>USD</v>
          </cell>
        </row>
        <row r="811">
          <cell r="B811">
            <v>40606</v>
          </cell>
          <cell r="C811">
            <v>40606</v>
          </cell>
          <cell r="E811">
            <v>1.3800000000000001</v>
          </cell>
          <cell r="F811" t="str">
            <v>GEL</v>
          </cell>
          <cell r="G811">
            <v>0.8</v>
          </cell>
          <cell r="H811" t="str">
            <v>USD</v>
          </cell>
        </row>
        <row r="812">
          <cell r="B812">
            <v>40606</v>
          </cell>
          <cell r="C812">
            <v>40606</v>
          </cell>
          <cell r="E812">
            <v>0.69000000000000006</v>
          </cell>
          <cell r="F812" t="str">
            <v>GEL</v>
          </cell>
          <cell r="G812">
            <v>0.4</v>
          </cell>
          <cell r="H812" t="str">
            <v>USD</v>
          </cell>
        </row>
        <row r="813">
          <cell r="B813">
            <v>40606</v>
          </cell>
          <cell r="C813">
            <v>40606</v>
          </cell>
          <cell r="E813">
            <v>0.35000000000000003</v>
          </cell>
          <cell r="F813" t="str">
            <v>GEL</v>
          </cell>
          <cell r="G813">
            <v>0.2</v>
          </cell>
          <cell r="H813" t="str">
            <v>USD</v>
          </cell>
        </row>
        <row r="814">
          <cell r="B814">
            <v>40606</v>
          </cell>
          <cell r="C814">
            <v>40606</v>
          </cell>
          <cell r="E814">
            <v>2.77</v>
          </cell>
          <cell r="F814" t="str">
            <v>GEL</v>
          </cell>
          <cell r="G814">
            <v>1.6</v>
          </cell>
          <cell r="H814" t="str">
            <v>USD</v>
          </cell>
        </row>
        <row r="815">
          <cell r="B815">
            <v>40606</v>
          </cell>
          <cell r="C815">
            <v>40606</v>
          </cell>
          <cell r="E815">
            <v>0.35000000000000003</v>
          </cell>
          <cell r="F815" t="str">
            <v>GEL</v>
          </cell>
          <cell r="G815">
            <v>0.2</v>
          </cell>
          <cell r="H815" t="str">
            <v>USD</v>
          </cell>
        </row>
        <row r="816">
          <cell r="B816">
            <v>40606</v>
          </cell>
          <cell r="C816">
            <v>40606</v>
          </cell>
          <cell r="E816">
            <v>2.77</v>
          </cell>
          <cell r="F816" t="str">
            <v>GEL</v>
          </cell>
          <cell r="G816">
            <v>1.6</v>
          </cell>
          <cell r="H816" t="str">
            <v>USD</v>
          </cell>
        </row>
        <row r="817">
          <cell r="B817">
            <v>40606</v>
          </cell>
          <cell r="C817">
            <v>40606</v>
          </cell>
          <cell r="E817">
            <v>0.35000000000000003</v>
          </cell>
          <cell r="F817" t="str">
            <v>GEL</v>
          </cell>
          <cell r="G817">
            <v>0.2</v>
          </cell>
          <cell r="H817" t="str">
            <v>USD</v>
          </cell>
        </row>
        <row r="818">
          <cell r="B818">
            <v>40606</v>
          </cell>
          <cell r="C818">
            <v>40606</v>
          </cell>
          <cell r="E818">
            <v>2.77</v>
          </cell>
          <cell r="F818" t="str">
            <v>GEL</v>
          </cell>
          <cell r="G818">
            <v>1.6</v>
          </cell>
          <cell r="H818" t="str">
            <v>USD</v>
          </cell>
        </row>
        <row r="819">
          <cell r="B819">
            <v>40606</v>
          </cell>
          <cell r="C819">
            <v>40606</v>
          </cell>
          <cell r="E819">
            <v>2.77</v>
          </cell>
          <cell r="F819" t="str">
            <v>GEL</v>
          </cell>
          <cell r="G819">
            <v>1.6</v>
          </cell>
          <cell r="H819" t="str">
            <v>USD</v>
          </cell>
        </row>
        <row r="820">
          <cell r="B820">
            <v>40606</v>
          </cell>
          <cell r="C820">
            <v>40606</v>
          </cell>
          <cell r="E820">
            <v>1.3800000000000001</v>
          </cell>
          <cell r="F820" t="str">
            <v>GEL</v>
          </cell>
          <cell r="G820">
            <v>0.8</v>
          </cell>
          <cell r="H820" t="str">
            <v>USD</v>
          </cell>
        </row>
        <row r="821">
          <cell r="B821">
            <v>40606</v>
          </cell>
          <cell r="C821">
            <v>40606</v>
          </cell>
          <cell r="E821">
            <v>2.77</v>
          </cell>
          <cell r="F821" t="str">
            <v>GEL</v>
          </cell>
          <cell r="G821">
            <v>1.6</v>
          </cell>
          <cell r="H821" t="str">
            <v>USD</v>
          </cell>
        </row>
        <row r="822">
          <cell r="B822">
            <v>40606</v>
          </cell>
          <cell r="C822">
            <v>40606</v>
          </cell>
          <cell r="E822">
            <v>2.4300000000000002</v>
          </cell>
          <cell r="F822" t="str">
            <v>GEL</v>
          </cell>
          <cell r="G822">
            <v>1.4000000000000001</v>
          </cell>
          <cell r="H822" t="str">
            <v>USD</v>
          </cell>
        </row>
        <row r="823">
          <cell r="B823">
            <v>40606</v>
          </cell>
          <cell r="C823">
            <v>40606</v>
          </cell>
          <cell r="E823">
            <v>4.45</v>
          </cell>
          <cell r="F823" t="str">
            <v>GEL</v>
          </cell>
          <cell r="G823">
            <v>2.58</v>
          </cell>
          <cell r="H823" t="str">
            <v>USD</v>
          </cell>
        </row>
        <row r="824">
          <cell r="B824">
            <v>40606</v>
          </cell>
          <cell r="C824">
            <v>40606</v>
          </cell>
          <cell r="E824">
            <v>1.9000000000000001</v>
          </cell>
          <cell r="F824" t="str">
            <v>GEL</v>
          </cell>
          <cell r="G824">
            <v>1.1000000000000001</v>
          </cell>
          <cell r="H824" t="str">
            <v>USD</v>
          </cell>
        </row>
        <row r="825">
          <cell r="B825">
            <v>40606</v>
          </cell>
          <cell r="C825">
            <v>40606</v>
          </cell>
          <cell r="E825">
            <v>2.38</v>
          </cell>
          <cell r="F825" t="str">
            <v>GEL</v>
          </cell>
          <cell r="G825">
            <v>1.3800000000000001</v>
          </cell>
          <cell r="H825" t="str">
            <v>USD</v>
          </cell>
        </row>
        <row r="826">
          <cell r="B826">
            <v>40606</v>
          </cell>
          <cell r="C826">
            <v>40606</v>
          </cell>
          <cell r="E826">
            <v>1.3900000000000001</v>
          </cell>
          <cell r="F826" t="str">
            <v>GEL</v>
          </cell>
          <cell r="G826">
            <v>0.8</v>
          </cell>
          <cell r="H826" t="str">
            <v>USD</v>
          </cell>
        </row>
        <row r="827">
          <cell r="B827">
            <v>40606</v>
          </cell>
          <cell r="C827">
            <v>40606</v>
          </cell>
          <cell r="E827">
            <v>1.04</v>
          </cell>
          <cell r="F827" t="str">
            <v>GEL</v>
          </cell>
          <cell r="G827">
            <v>0.6</v>
          </cell>
          <cell r="H827" t="str">
            <v>USD</v>
          </cell>
        </row>
        <row r="828">
          <cell r="B828">
            <v>40606</v>
          </cell>
          <cell r="C828">
            <v>40606</v>
          </cell>
          <cell r="E828">
            <v>1.21</v>
          </cell>
          <cell r="F828" t="str">
            <v>GEL</v>
          </cell>
          <cell r="G828">
            <v>0.70000000000000007</v>
          </cell>
          <cell r="H828" t="str">
            <v>USD</v>
          </cell>
        </row>
        <row r="829">
          <cell r="B829">
            <v>40606</v>
          </cell>
          <cell r="C829">
            <v>40606</v>
          </cell>
          <cell r="E829">
            <v>1</v>
          </cell>
          <cell r="F829" t="str">
            <v>GEL</v>
          </cell>
          <cell r="G829">
            <v>0.57999999999999996</v>
          </cell>
          <cell r="H829" t="str">
            <v>USD</v>
          </cell>
        </row>
        <row r="830">
          <cell r="B830">
            <v>40606</v>
          </cell>
          <cell r="C830">
            <v>40606</v>
          </cell>
          <cell r="E830">
            <v>0.52</v>
          </cell>
          <cell r="F830" t="str">
            <v>GEL</v>
          </cell>
          <cell r="G830">
            <v>0.3</v>
          </cell>
          <cell r="H830" t="str">
            <v>USD</v>
          </cell>
        </row>
        <row r="831">
          <cell r="B831">
            <v>40606</v>
          </cell>
          <cell r="C831">
            <v>40606</v>
          </cell>
          <cell r="E831">
            <v>1.73</v>
          </cell>
          <cell r="F831" t="str">
            <v>GEL</v>
          </cell>
          <cell r="G831">
            <v>1</v>
          </cell>
          <cell r="H831" t="str">
            <v>USD</v>
          </cell>
        </row>
        <row r="832">
          <cell r="B832">
            <v>40606</v>
          </cell>
          <cell r="C832">
            <v>40606</v>
          </cell>
          <cell r="E832">
            <v>1.04</v>
          </cell>
          <cell r="F832" t="str">
            <v>GEL</v>
          </cell>
          <cell r="G832">
            <v>0.6</v>
          </cell>
          <cell r="H832" t="str">
            <v>USD</v>
          </cell>
        </row>
        <row r="833">
          <cell r="B833">
            <v>40606</v>
          </cell>
          <cell r="C833">
            <v>40606</v>
          </cell>
          <cell r="E833">
            <v>4.9800000000000004</v>
          </cell>
          <cell r="F833" t="str">
            <v>GEL</v>
          </cell>
          <cell r="G833">
            <v>2.88</v>
          </cell>
          <cell r="H833" t="str">
            <v>USD</v>
          </cell>
        </row>
        <row r="834">
          <cell r="B834">
            <v>40606</v>
          </cell>
          <cell r="C834">
            <v>40606</v>
          </cell>
          <cell r="E834">
            <v>2.77</v>
          </cell>
          <cell r="F834" t="str">
            <v>GEL</v>
          </cell>
          <cell r="G834">
            <v>1.6</v>
          </cell>
          <cell r="H834" t="str">
            <v>USD</v>
          </cell>
        </row>
        <row r="835">
          <cell r="B835">
            <v>40606</v>
          </cell>
          <cell r="C835">
            <v>40606</v>
          </cell>
          <cell r="E835">
            <v>6.92</v>
          </cell>
          <cell r="F835" t="str">
            <v>GEL</v>
          </cell>
          <cell r="G835">
            <v>4</v>
          </cell>
          <cell r="H835" t="str">
            <v>USD</v>
          </cell>
        </row>
        <row r="836">
          <cell r="B836">
            <v>40606</v>
          </cell>
          <cell r="C836">
            <v>40606</v>
          </cell>
          <cell r="E836">
            <v>1.04</v>
          </cell>
          <cell r="F836" t="str">
            <v>GEL</v>
          </cell>
          <cell r="G836">
            <v>0.6</v>
          </cell>
          <cell r="H836" t="str">
            <v>USD</v>
          </cell>
        </row>
        <row r="837">
          <cell r="B837">
            <v>40606</v>
          </cell>
          <cell r="C837">
            <v>40606</v>
          </cell>
          <cell r="E837">
            <v>3.8000000000000003</v>
          </cell>
          <cell r="F837" t="str">
            <v>GEL</v>
          </cell>
          <cell r="G837">
            <v>2.2000000000000002</v>
          </cell>
          <cell r="H837" t="str">
            <v>USD</v>
          </cell>
        </row>
        <row r="838">
          <cell r="B838">
            <v>40606</v>
          </cell>
          <cell r="C838">
            <v>40606</v>
          </cell>
          <cell r="E838">
            <v>0.69000000000000006</v>
          </cell>
          <cell r="F838" t="str">
            <v>GEL</v>
          </cell>
          <cell r="G838">
            <v>0.4</v>
          </cell>
          <cell r="H838" t="str">
            <v>USD</v>
          </cell>
        </row>
        <row r="839">
          <cell r="B839">
            <v>40606</v>
          </cell>
          <cell r="C839">
            <v>40606</v>
          </cell>
          <cell r="E839">
            <v>4.67</v>
          </cell>
          <cell r="F839" t="str">
            <v>GEL</v>
          </cell>
          <cell r="G839">
            <v>2.7</v>
          </cell>
          <cell r="H839" t="str">
            <v>USD</v>
          </cell>
        </row>
        <row r="840">
          <cell r="B840">
            <v>40606</v>
          </cell>
          <cell r="C840">
            <v>40606</v>
          </cell>
          <cell r="E840">
            <v>1</v>
          </cell>
          <cell r="F840" t="str">
            <v>GEL</v>
          </cell>
          <cell r="G840">
            <v>0.57999999999999996</v>
          </cell>
          <cell r="H840" t="str">
            <v>USD</v>
          </cell>
        </row>
        <row r="841">
          <cell r="B841">
            <v>40606</v>
          </cell>
          <cell r="C841">
            <v>40606</v>
          </cell>
          <cell r="E841">
            <v>0.35000000000000003</v>
          </cell>
          <cell r="F841" t="str">
            <v>GEL</v>
          </cell>
          <cell r="G841">
            <v>0.2</v>
          </cell>
          <cell r="H841" t="str">
            <v>USD</v>
          </cell>
        </row>
        <row r="842">
          <cell r="B842">
            <v>40606</v>
          </cell>
          <cell r="C842">
            <v>40606</v>
          </cell>
          <cell r="E842">
            <v>1</v>
          </cell>
          <cell r="F842" t="str">
            <v>GEL</v>
          </cell>
          <cell r="G842">
            <v>0.57999999999999996</v>
          </cell>
          <cell r="H842" t="str">
            <v>USD</v>
          </cell>
        </row>
        <row r="843">
          <cell r="B843">
            <v>40606</v>
          </cell>
          <cell r="C843">
            <v>40606</v>
          </cell>
          <cell r="E843">
            <v>1.77</v>
          </cell>
          <cell r="F843" t="str">
            <v>GEL</v>
          </cell>
          <cell r="G843">
            <v>1.02</v>
          </cell>
          <cell r="H843" t="str">
            <v>USD</v>
          </cell>
        </row>
        <row r="844">
          <cell r="B844">
            <v>40606</v>
          </cell>
          <cell r="C844">
            <v>40606</v>
          </cell>
          <cell r="E844">
            <v>1.73</v>
          </cell>
          <cell r="F844" t="str">
            <v>GEL</v>
          </cell>
          <cell r="G844">
            <v>1</v>
          </cell>
          <cell r="H844" t="str">
            <v>USD</v>
          </cell>
        </row>
        <row r="845">
          <cell r="B845">
            <v>40606</v>
          </cell>
          <cell r="C845">
            <v>40606</v>
          </cell>
          <cell r="E845">
            <v>1.73</v>
          </cell>
          <cell r="F845" t="str">
            <v>GEL</v>
          </cell>
          <cell r="G845">
            <v>1</v>
          </cell>
          <cell r="H845" t="str">
            <v>USD</v>
          </cell>
        </row>
        <row r="846">
          <cell r="B846">
            <v>40606</v>
          </cell>
          <cell r="C846">
            <v>40606</v>
          </cell>
          <cell r="E846">
            <v>1.3800000000000001</v>
          </cell>
          <cell r="F846" t="str">
            <v>GEL</v>
          </cell>
          <cell r="G846">
            <v>0.8</v>
          </cell>
          <cell r="H846" t="str">
            <v>USD</v>
          </cell>
        </row>
        <row r="847">
          <cell r="B847">
            <v>40606</v>
          </cell>
          <cell r="C847">
            <v>40606</v>
          </cell>
          <cell r="E847">
            <v>2.77</v>
          </cell>
          <cell r="F847" t="str">
            <v>GEL</v>
          </cell>
          <cell r="G847">
            <v>1.6</v>
          </cell>
          <cell r="H847" t="str">
            <v>USD</v>
          </cell>
        </row>
        <row r="848">
          <cell r="B848">
            <v>40606</v>
          </cell>
          <cell r="C848">
            <v>40606</v>
          </cell>
          <cell r="E848">
            <v>2.4300000000000002</v>
          </cell>
          <cell r="F848" t="str">
            <v>GEL</v>
          </cell>
          <cell r="G848">
            <v>1.4000000000000001</v>
          </cell>
          <cell r="H848" t="str">
            <v>USD</v>
          </cell>
        </row>
        <row r="849">
          <cell r="B849">
            <v>40606</v>
          </cell>
          <cell r="C849">
            <v>40606</v>
          </cell>
          <cell r="E849">
            <v>1.73</v>
          </cell>
          <cell r="F849" t="str">
            <v>GEL</v>
          </cell>
          <cell r="G849">
            <v>1</v>
          </cell>
          <cell r="H849" t="str">
            <v>USD</v>
          </cell>
        </row>
        <row r="850">
          <cell r="B850">
            <v>40606</v>
          </cell>
          <cell r="C850">
            <v>40606</v>
          </cell>
          <cell r="E850">
            <v>2.59</v>
          </cell>
          <cell r="F850" t="str">
            <v>GEL</v>
          </cell>
          <cell r="G850">
            <v>1.5</v>
          </cell>
          <cell r="H850" t="str">
            <v>USD</v>
          </cell>
        </row>
        <row r="851">
          <cell r="B851">
            <v>40606</v>
          </cell>
          <cell r="C851">
            <v>40606</v>
          </cell>
          <cell r="E851">
            <v>0.69000000000000006</v>
          </cell>
          <cell r="F851" t="str">
            <v>GEL</v>
          </cell>
          <cell r="G851">
            <v>0.4</v>
          </cell>
          <cell r="H851" t="str">
            <v>USD</v>
          </cell>
        </row>
        <row r="852">
          <cell r="B852">
            <v>40606</v>
          </cell>
          <cell r="C852">
            <v>40606</v>
          </cell>
          <cell r="E852">
            <v>2.42</v>
          </cell>
          <cell r="F852" t="str">
            <v>GEL</v>
          </cell>
          <cell r="G852">
            <v>1.4000000000000001</v>
          </cell>
          <cell r="H852" t="str">
            <v>USD</v>
          </cell>
        </row>
        <row r="853">
          <cell r="B853">
            <v>40606</v>
          </cell>
          <cell r="C853">
            <v>40606</v>
          </cell>
          <cell r="E853">
            <v>1.3800000000000001</v>
          </cell>
          <cell r="F853" t="str">
            <v>GEL</v>
          </cell>
          <cell r="G853">
            <v>0.8</v>
          </cell>
          <cell r="H853" t="str">
            <v>USD</v>
          </cell>
        </row>
        <row r="854">
          <cell r="B854">
            <v>40606</v>
          </cell>
          <cell r="C854">
            <v>40606</v>
          </cell>
          <cell r="E854">
            <v>2</v>
          </cell>
          <cell r="F854" t="str">
            <v>GEL</v>
          </cell>
          <cell r="G854">
            <v>1.1599999999999999</v>
          </cell>
          <cell r="H854" t="str">
            <v>USD</v>
          </cell>
        </row>
        <row r="855">
          <cell r="B855">
            <v>40606</v>
          </cell>
          <cell r="C855">
            <v>40606</v>
          </cell>
          <cell r="E855">
            <v>10.029999999999999</v>
          </cell>
          <cell r="F855" t="str">
            <v>GEL</v>
          </cell>
          <cell r="G855">
            <v>5.8</v>
          </cell>
          <cell r="H855" t="str">
            <v>USD</v>
          </cell>
        </row>
        <row r="856">
          <cell r="B856">
            <v>40606</v>
          </cell>
          <cell r="C856">
            <v>40606</v>
          </cell>
          <cell r="E856">
            <v>13.83</v>
          </cell>
          <cell r="F856" t="str">
            <v>GEL</v>
          </cell>
          <cell r="G856">
            <v>8</v>
          </cell>
          <cell r="H856" t="str">
            <v>USD</v>
          </cell>
        </row>
        <row r="857">
          <cell r="B857">
            <v>40606</v>
          </cell>
          <cell r="C857">
            <v>40606</v>
          </cell>
          <cell r="E857">
            <v>2.42</v>
          </cell>
          <cell r="F857" t="str">
            <v>GEL</v>
          </cell>
          <cell r="G857">
            <v>1.4000000000000001</v>
          </cell>
          <cell r="H857" t="str">
            <v>USD</v>
          </cell>
        </row>
        <row r="858">
          <cell r="B858">
            <v>40606</v>
          </cell>
          <cell r="C858">
            <v>40606</v>
          </cell>
          <cell r="E858">
            <v>7.58</v>
          </cell>
          <cell r="F858" t="str">
            <v>GEL</v>
          </cell>
          <cell r="G858">
            <v>4.38</v>
          </cell>
          <cell r="H858" t="str">
            <v>USD</v>
          </cell>
        </row>
        <row r="859">
          <cell r="B859">
            <v>40606</v>
          </cell>
          <cell r="C859">
            <v>40606</v>
          </cell>
          <cell r="E859">
            <v>3.46</v>
          </cell>
          <cell r="F859" t="str">
            <v>GEL</v>
          </cell>
          <cell r="G859">
            <v>2</v>
          </cell>
          <cell r="H859" t="str">
            <v>USD</v>
          </cell>
        </row>
        <row r="860">
          <cell r="B860">
            <v>40606</v>
          </cell>
          <cell r="C860">
            <v>40606</v>
          </cell>
          <cell r="E860">
            <v>1</v>
          </cell>
          <cell r="F860" t="str">
            <v>GEL</v>
          </cell>
          <cell r="G860">
            <v>0.57999999999999996</v>
          </cell>
          <cell r="H860" t="str">
            <v>USD</v>
          </cell>
        </row>
        <row r="861">
          <cell r="B861">
            <v>40606</v>
          </cell>
          <cell r="C861">
            <v>40606</v>
          </cell>
          <cell r="E861">
            <v>0.35000000000000003</v>
          </cell>
          <cell r="F861" t="str">
            <v>GEL</v>
          </cell>
          <cell r="G861">
            <v>0.2</v>
          </cell>
          <cell r="H861" t="str">
            <v>USD</v>
          </cell>
        </row>
        <row r="862">
          <cell r="B862">
            <v>40606</v>
          </cell>
          <cell r="C862">
            <v>40606</v>
          </cell>
          <cell r="E862">
            <v>1.73</v>
          </cell>
          <cell r="F862" t="str">
            <v>GEL</v>
          </cell>
          <cell r="G862">
            <v>1</v>
          </cell>
          <cell r="H862" t="str">
            <v>USD</v>
          </cell>
        </row>
        <row r="863">
          <cell r="B863">
            <v>40606</v>
          </cell>
          <cell r="C863">
            <v>40606</v>
          </cell>
          <cell r="E863">
            <v>2.0699999999999998</v>
          </cell>
          <cell r="F863" t="str">
            <v>GEL</v>
          </cell>
          <cell r="G863">
            <v>1.2</v>
          </cell>
          <cell r="H863" t="str">
            <v>USD</v>
          </cell>
        </row>
        <row r="864">
          <cell r="B864">
            <v>40606</v>
          </cell>
          <cell r="C864">
            <v>40606</v>
          </cell>
          <cell r="E864">
            <v>0.21</v>
          </cell>
          <cell r="F864" t="str">
            <v>GEL</v>
          </cell>
          <cell r="G864">
            <v>0.12</v>
          </cell>
          <cell r="H864" t="str">
            <v>USD</v>
          </cell>
        </row>
        <row r="865">
          <cell r="B865">
            <v>40606</v>
          </cell>
          <cell r="C865">
            <v>40606</v>
          </cell>
          <cell r="E865">
            <v>2.77</v>
          </cell>
          <cell r="F865" t="str">
            <v>GEL</v>
          </cell>
          <cell r="G865">
            <v>1.6</v>
          </cell>
          <cell r="H865" t="str">
            <v>USD</v>
          </cell>
        </row>
        <row r="866">
          <cell r="B866">
            <v>40606</v>
          </cell>
          <cell r="C866">
            <v>40606</v>
          </cell>
          <cell r="E866">
            <v>0.35000000000000003</v>
          </cell>
          <cell r="F866" t="str">
            <v>GEL</v>
          </cell>
          <cell r="G866">
            <v>0.2</v>
          </cell>
          <cell r="H866" t="str">
            <v>USD</v>
          </cell>
        </row>
        <row r="867">
          <cell r="B867">
            <v>40606</v>
          </cell>
          <cell r="C867">
            <v>40606</v>
          </cell>
          <cell r="E867">
            <v>0.21</v>
          </cell>
          <cell r="F867" t="str">
            <v>GEL</v>
          </cell>
          <cell r="G867">
            <v>0.12</v>
          </cell>
          <cell r="H867" t="str">
            <v>USD</v>
          </cell>
        </row>
        <row r="868">
          <cell r="B868">
            <v>40606</v>
          </cell>
          <cell r="C868">
            <v>40606</v>
          </cell>
          <cell r="E868">
            <v>7.61</v>
          </cell>
          <cell r="F868" t="str">
            <v>GEL</v>
          </cell>
          <cell r="G868">
            <v>4.4000000000000004</v>
          </cell>
          <cell r="H868" t="str">
            <v>USD</v>
          </cell>
        </row>
        <row r="869">
          <cell r="B869">
            <v>40606</v>
          </cell>
          <cell r="C869">
            <v>40606</v>
          </cell>
          <cell r="E869">
            <v>1.04</v>
          </cell>
          <cell r="F869" t="str">
            <v>GEL</v>
          </cell>
          <cell r="G869">
            <v>0.6</v>
          </cell>
          <cell r="H869" t="str">
            <v>USD</v>
          </cell>
        </row>
        <row r="870">
          <cell r="B870">
            <v>40606</v>
          </cell>
          <cell r="C870">
            <v>40606</v>
          </cell>
          <cell r="E870">
            <v>1</v>
          </cell>
          <cell r="F870" t="str">
            <v>GEL</v>
          </cell>
          <cell r="G870">
            <v>0.57999999999999996</v>
          </cell>
          <cell r="H870" t="str">
            <v>USD</v>
          </cell>
        </row>
        <row r="871">
          <cell r="B871">
            <v>40606</v>
          </cell>
          <cell r="C871">
            <v>40606</v>
          </cell>
          <cell r="E871">
            <v>1.3800000000000001</v>
          </cell>
          <cell r="F871" t="str">
            <v>GEL</v>
          </cell>
          <cell r="G871">
            <v>0.8</v>
          </cell>
          <cell r="H871" t="str">
            <v>USD</v>
          </cell>
        </row>
        <row r="872">
          <cell r="B872">
            <v>40606</v>
          </cell>
          <cell r="C872">
            <v>40606</v>
          </cell>
          <cell r="E872">
            <v>2.77</v>
          </cell>
          <cell r="F872" t="str">
            <v>GEL</v>
          </cell>
          <cell r="G872">
            <v>1.6</v>
          </cell>
          <cell r="H872" t="str">
            <v>USD</v>
          </cell>
        </row>
        <row r="873">
          <cell r="B873">
            <v>40606</v>
          </cell>
          <cell r="C873">
            <v>40606</v>
          </cell>
          <cell r="E873">
            <v>0.35000000000000003</v>
          </cell>
          <cell r="F873" t="str">
            <v>GEL</v>
          </cell>
          <cell r="G873">
            <v>0.2</v>
          </cell>
          <cell r="H873" t="str">
            <v>USD</v>
          </cell>
        </row>
        <row r="874">
          <cell r="B874">
            <v>40606</v>
          </cell>
          <cell r="C874">
            <v>40606</v>
          </cell>
          <cell r="E874">
            <v>1</v>
          </cell>
          <cell r="F874" t="str">
            <v>GEL</v>
          </cell>
          <cell r="G874">
            <v>0.57999999999999996</v>
          </cell>
          <cell r="H874" t="str">
            <v>USD</v>
          </cell>
        </row>
        <row r="875">
          <cell r="B875">
            <v>40606</v>
          </cell>
          <cell r="C875">
            <v>40606</v>
          </cell>
          <cell r="E875">
            <v>0.69000000000000006</v>
          </cell>
          <cell r="F875" t="str">
            <v>GEL</v>
          </cell>
          <cell r="G875">
            <v>0.4</v>
          </cell>
          <cell r="H875" t="str">
            <v>USD</v>
          </cell>
        </row>
        <row r="876">
          <cell r="B876">
            <v>40606</v>
          </cell>
          <cell r="C876">
            <v>40606</v>
          </cell>
          <cell r="E876">
            <v>1.3800000000000001</v>
          </cell>
          <cell r="F876" t="str">
            <v>GEL</v>
          </cell>
          <cell r="G876">
            <v>0.8</v>
          </cell>
          <cell r="H876" t="str">
            <v>USD</v>
          </cell>
        </row>
        <row r="877">
          <cell r="B877">
            <v>40606</v>
          </cell>
          <cell r="C877">
            <v>40606</v>
          </cell>
          <cell r="E877">
            <v>1.73</v>
          </cell>
          <cell r="F877" t="str">
            <v>GEL</v>
          </cell>
          <cell r="G877">
            <v>1</v>
          </cell>
          <cell r="H877" t="str">
            <v>USD</v>
          </cell>
        </row>
        <row r="878">
          <cell r="B878">
            <v>40606</v>
          </cell>
          <cell r="C878">
            <v>40612</v>
          </cell>
          <cell r="E878">
            <v>69840</v>
          </cell>
          <cell r="F878" t="str">
            <v>USD</v>
          </cell>
          <cell r="G878">
            <v>50000</v>
          </cell>
          <cell r="H878" t="str">
            <v>EUR</v>
          </cell>
        </row>
        <row r="879">
          <cell r="B879">
            <v>40606</v>
          </cell>
          <cell r="C879">
            <v>40606</v>
          </cell>
          <cell r="E879">
            <v>1100000</v>
          </cell>
          <cell r="F879" t="str">
            <v>RUR</v>
          </cell>
          <cell r="G879">
            <v>39034.32</v>
          </cell>
          <cell r="H879" t="str">
            <v>USD</v>
          </cell>
        </row>
        <row r="880">
          <cell r="B880">
            <v>40606</v>
          </cell>
          <cell r="C880">
            <v>40606</v>
          </cell>
          <cell r="E880">
            <v>40000</v>
          </cell>
          <cell r="F880" t="str">
            <v>GBP</v>
          </cell>
          <cell r="G880">
            <v>65154.16</v>
          </cell>
          <cell r="H880" t="str">
            <v>USD</v>
          </cell>
        </row>
        <row r="881">
          <cell r="B881">
            <v>40606</v>
          </cell>
          <cell r="C881">
            <v>40606</v>
          </cell>
          <cell r="E881">
            <v>37696.35</v>
          </cell>
          <cell r="F881" t="str">
            <v>USD</v>
          </cell>
          <cell r="G881">
            <v>27000</v>
          </cell>
          <cell r="H881" t="str">
            <v>EUR</v>
          </cell>
        </row>
        <row r="882">
          <cell r="B882">
            <v>40606</v>
          </cell>
          <cell r="C882">
            <v>40606</v>
          </cell>
          <cell r="E882">
            <v>859500</v>
          </cell>
          <cell r="F882" t="str">
            <v>GEL</v>
          </cell>
          <cell r="G882">
            <v>500000</v>
          </cell>
          <cell r="H882" t="str">
            <v>USD</v>
          </cell>
        </row>
        <row r="883">
          <cell r="B883">
            <v>40606</v>
          </cell>
          <cell r="C883">
            <v>40606</v>
          </cell>
          <cell r="E883">
            <v>1455.82</v>
          </cell>
          <cell r="F883" t="str">
            <v>EUR</v>
          </cell>
          <cell r="G883">
            <v>2041.06</v>
          </cell>
          <cell r="H883" t="str">
            <v>USD</v>
          </cell>
        </row>
        <row r="884">
          <cell r="B884">
            <v>40606</v>
          </cell>
          <cell r="C884">
            <v>40606</v>
          </cell>
          <cell r="E884">
            <v>64.099999999999994</v>
          </cell>
          <cell r="F884" t="str">
            <v>EUR</v>
          </cell>
          <cell r="G884">
            <v>153.35</v>
          </cell>
          <cell r="H884" t="str">
            <v>GEL</v>
          </cell>
        </row>
        <row r="885">
          <cell r="B885">
            <v>40606</v>
          </cell>
          <cell r="C885">
            <v>40606</v>
          </cell>
          <cell r="E885">
            <v>1</v>
          </cell>
          <cell r="F885" t="str">
            <v>GEL</v>
          </cell>
          <cell r="G885">
            <v>0.57999999999999996</v>
          </cell>
          <cell r="H885" t="str">
            <v>USD</v>
          </cell>
        </row>
        <row r="886">
          <cell r="B886">
            <v>40606</v>
          </cell>
          <cell r="C886">
            <v>40606</v>
          </cell>
          <cell r="E886">
            <v>6.57</v>
          </cell>
          <cell r="F886" t="str">
            <v>GEL</v>
          </cell>
          <cell r="G886">
            <v>3.8000000000000003</v>
          </cell>
          <cell r="H886" t="str">
            <v>USD</v>
          </cell>
        </row>
        <row r="887">
          <cell r="B887">
            <v>40606</v>
          </cell>
          <cell r="C887">
            <v>40606</v>
          </cell>
          <cell r="E887">
            <v>1</v>
          </cell>
          <cell r="F887" t="str">
            <v>GEL</v>
          </cell>
          <cell r="G887">
            <v>0.57999999999999996</v>
          </cell>
          <cell r="H887" t="str">
            <v>USD</v>
          </cell>
        </row>
        <row r="888">
          <cell r="B888">
            <v>40606</v>
          </cell>
          <cell r="C888">
            <v>40606</v>
          </cell>
          <cell r="E888">
            <v>7.92</v>
          </cell>
          <cell r="F888" t="str">
            <v>GEL</v>
          </cell>
          <cell r="G888">
            <v>4.58</v>
          </cell>
          <cell r="H888" t="str">
            <v>USD</v>
          </cell>
        </row>
        <row r="889">
          <cell r="B889">
            <v>40606</v>
          </cell>
          <cell r="C889">
            <v>40606</v>
          </cell>
          <cell r="E889">
            <v>1</v>
          </cell>
          <cell r="F889" t="str">
            <v>GEL</v>
          </cell>
          <cell r="G889">
            <v>0.57999999999999996</v>
          </cell>
          <cell r="H889" t="str">
            <v>USD</v>
          </cell>
        </row>
        <row r="890">
          <cell r="B890">
            <v>40606</v>
          </cell>
          <cell r="C890">
            <v>40606</v>
          </cell>
          <cell r="E890">
            <v>0.9</v>
          </cell>
          <cell r="F890" t="str">
            <v>GEL</v>
          </cell>
          <cell r="G890">
            <v>0.52</v>
          </cell>
          <cell r="H890" t="str">
            <v>USD</v>
          </cell>
        </row>
        <row r="891">
          <cell r="B891">
            <v>40606</v>
          </cell>
          <cell r="C891">
            <v>40606</v>
          </cell>
          <cell r="E891">
            <v>0.35000000000000003</v>
          </cell>
          <cell r="F891" t="str">
            <v>GEL</v>
          </cell>
          <cell r="G891">
            <v>0.2</v>
          </cell>
          <cell r="H891" t="str">
            <v>USD</v>
          </cell>
        </row>
        <row r="892">
          <cell r="B892">
            <v>40606</v>
          </cell>
          <cell r="C892">
            <v>40606</v>
          </cell>
          <cell r="E892">
            <v>1.69</v>
          </cell>
          <cell r="F892" t="str">
            <v>GEL</v>
          </cell>
          <cell r="G892">
            <v>0.98</v>
          </cell>
          <cell r="H892" t="str">
            <v>USD</v>
          </cell>
        </row>
        <row r="893">
          <cell r="B893">
            <v>40606</v>
          </cell>
          <cell r="C893">
            <v>40606</v>
          </cell>
          <cell r="E893">
            <v>2.0699999999999998</v>
          </cell>
          <cell r="F893" t="str">
            <v>GEL</v>
          </cell>
          <cell r="G893">
            <v>1.2</v>
          </cell>
          <cell r="H893" t="str">
            <v>USD</v>
          </cell>
        </row>
        <row r="894">
          <cell r="B894">
            <v>40606</v>
          </cell>
          <cell r="C894">
            <v>40606</v>
          </cell>
          <cell r="E894">
            <v>2.0699999999999998</v>
          </cell>
          <cell r="F894" t="str">
            <v>GEL</v>
          </cell>
          <cell r="G894">
            <v>1.2</v>
          </cell>
          <cell r="H894" t="str">
            <v>USD</v>
          </cell>
        </row>
        <row r="895">
          <cell r="B895">
            <v>40606</v>
          </cell>
          <cell r="C895">
            <v>40606</v>
          </cell>
          <cell r="E895">
            <v>1.3800000000000001</v>
          </cell>
          <cell r="F895" t="str">
            <v>GEL</v>
          </cell>
          <cell r="G895">
            <v>0.8</v>
          </cell>
          <cell r="H895" t="str">
            <v>USD</v>
          </cell>
        </row>
        <row r="896">
          <cell r="B896">
            <v>40606</v>
          </cell>
          <cell r="C896">
            <v>40606</v>
          </cell>
          <cell r="E896">
            <v>0.69000000000000006</v>
          </cell>
          <cell r="F896" t="str">
            <v>GEL</v>
          </cell>
          <cell r="G896">
            <v>0.4</v>
          </cell>
          <cell r="H896" t="str">
            <v>USD</v>
          </cell>
        </row>
        <row r="897">
          <cell r="B897">
            <v>40606</v>
          </cell>
          <cell r="C897">
            <v>40606</v>
          </cell>
          <cell r="E897">
            <v>1</v>
          </cell>
          <cell r="F897" t="str">
            <v>GEL</v>
          </cell>
          <cell r="G897">
            <v>0.57999999999999996</v>
          </cell>
          <cell r="H897" t="str">
            <v>USD</v>
          </cell>
        </row>
        <row r="898">
          <cell r="B898">
            <v>40606</v>
          </cell>
          <cell r="C898">
            <v>40606</v>
          </cell>
          <cell r="E898">
            <v>1.04</v>
          </cell>
          <cell r="F898" t="str">
            <v>GEL</v>
          </cell>
          <cell r="G898">
            <v>0.6</v>
          </cell>
          <cell r="H898" t="str">
            <v>USD</v>
          </cell>
        </row>
        <row r="899">
          <cell r="B899">
            <v>40606</v>
          </cell>
          <cell r="C899">
            <v>40606</v>
          </cell>
          <cell r="E899">
            <v>16.600000000000001</v>
          </cell>
          <cell r="F899" t="str">
            <v>GEL</v>
          </cell>
          <cell r="G899">
            <v>9.6</v>
          </cell>
          <cell r="H899" t="str">
            <v>USD</v>
          </cell>
        </row>
        <row r="900">
          <cell r="B900">
            <v>40606</v>
          </cell>
          <cell r="C900">
            <v>40606</v>
          </cell>
          <cell r="E900">
            <v>1.04</v>
          </cell>
          <cell r="F900" t="str">
            <v>GEL</v>
          </cell>
          <cell r="G900">
            <v>0.6</v>
          </cell>
          <cell r="H900" t="str">
            <v>USD</v>
          </cell>
        </row>
        <row r="901">
          <cell r="B901">
            <v>40606</v>
          </cell>
          <cell r="C901">
            <v>40606</v>
          </cell>
          <cell r="E901">
            <v>0.21</v>
          </cell>
          <cell r="F901" t="str">
            <v>GEL</v>
          </cell>
          <cell r="G901">
            <v>0.12</v>
          </cell>
          <cell r="H901" t="str">
            <v>USD</v>
          </cell>
        </row>
        <row r="902">
          <cell r="B902">
            <v>40606</v>
          </cell>
          <cell r="C902">
            <v>40606</v>
          </cell>
          <cell r="E902">
            <v>0.69000000000000006</v>
          </cell>
          <cell r="F902" t="str">
            <v>GEL</v>
          </cell>
          <cell r="G902">
            <v>0.4</v>
          </cell>
          <cell r="H902" t="str">
            <v>USD</v>
          </cell>
        </row>
        <row r="903">
          <cell r="B903">
            <v>40606</v>
          </cell>
          <cell r="C903">
            <v>40606</v>
          </cell>
          <cell r="E903">
            <v>1</v>
          </cell>
          <cell r="F903" t="str">
            <v>GEL</v>
          </cell>
          <cell r="G903">
            <v>0.57999999999999996</v>
          </cell>
          <cell r="H903" t="str">
            <v>USD</v>
          </cell>
        </row>
        <row r="904">
          <cell r="B904">
            <v>40606</v>
          </cell>
          <cell r="C904">
            <v>40606</v>
          </cell>
          <cell r="E904">
            <v>1.04</v>
          </cell>
          <cell r="F904" t="str">
            <v>GEL</v>
          </cell>
          <cell r="G904">
            <v>0.6</v>
          </cell>
          <cell r="H904" t="str">
            <v>USD</v>
          </cell>
        </row>
        <row r="905">
          <cell r="B905">
            <v>40606</v>
          </cell>
          <cell r="C905">
            <v>40606</v>
          </cell>
          <cell r="E905">
            <v>340.09000000000003</v>
          </cell>
          <cell r="F905" t="str">
            <v>USD</v>
          </cell>
          <cell r="G905">
            <v>588.05000000000007</v>
          </cell>
          <cell r="H905" t="str">
            <v>GEL</v>
          </cell>
        </row>
        <row r="906">
          <cell r="B906">
            <v>40606</v>
          </cell>
          <cell r="C906">
            <v>40606</v>
          </cell>
          <cell r="E906">
            <v>1.3800000000000001</v>
          </cell>
          <cell r="F906" t="str">
            <v>GEL</v>
          </cell>
          <cell r="G906">
            <v>0.8</v>
          </cell>
          <cell r="H906" t="str">
            <v>USD</v>
          </cell>
        </row>
        <row r="907">
          <cell r="B907">
            <v>40606</v>
          </cell>
          <cell r="C907">
            <v>40606</v>
          </cell>
          <cell r="E907">
            <v>0.70000000000000007</v>
          </cell>
          <cell r="F907" t="str">
            <v>GEL</v>
          </cell>
          <cell r="G907">
            <v>0.4</v>
          </cell>
          <cell r="H907" t="str">
            <v>USD</v>
          </cell>
        </row>
        <row r="908">
          <cell r="B908">
            <v>40606</v>
          </cell>
          <cell r="C908">
            <v>40606</v>
          </cell>
          <cell r="E908">
            <v>1</v>
          </cell>
          <cell r="F908" t="str">
            <v>GEL</v>
          </cell>
          <cell r="G908">
            <v>0.57999999999999996</v>
          </cell>
          <cell r="H908" t="str">
            <v>USD</v>
          </cell>
        </row>
        <row r="909">
          <cell r="B909">
            <v>40606</v>
          </cell>
          <cell r="C909">
            <v>40606</v>
          </cell>
          <cell r="E909">
            <v>1.04</v>
          </cell>
          <cell r="F909" t="str">
            <v>GEL</v>
          </cell>
          <cell r="G909">
            <v>0.6</v>
          </cell>
          <cell r="H909" t="str">
            <v>USD</v>
          </cell>
        </row>
        <row r="910">
          <cell r="B910">
            <v>40606</v>
          </cell>
          <cell r="C910">
            <v>40606</v>
          </cell>
          <cell r="E910">
            <v>0.69000000000000006</v>
          </cell>
          <cell r="F910" t="str">
            <v>GEL</v>
          </cell>
          <cell r="G910">
            <v>0.4</v>
          </cell>
          <cell r="H910" t="str">
            <v>USD</v>
          </cell>
        </row>
        <row r="911">
          <cell r="B911">
            <v>40606</v>
          </cell>
          <cell r="C911">
            <v>40606</v>
          </cell>
          <cell r="E911">
            <v>3.11</v>
          </cell>
          <cell r="F911" t="str">
            <v>GEL</v>
          </cell>
          <cell r="G911">
            <v>1.8</v>
          </cell>
          <cell r="H911" t="str">
            <v>USD</v>
          </cell>
        </row>
        <row r="912">
          <cell r="B912">
            <v>40606</v>
          </cell>
          <cell r="C912">
            <v>40606</v>
          </cell>
          <cell r="E912">
            <v>1.04</v>
          </cell>
          <cell r="F912" t="str">
            <v>GEL</v>
          </cell>
          <cell r="G912">
            <v>0.6</v>
          </cell>
          <cell r="H912" t="str">
            <v>USD</v>
          </cell>
        </row>
        <row r="913">
          <cell r="B913">
            <v>40606</v>
          </cell>
          <cell r="C913">
            <v>40606</v>
          </cell>
          <cell r="E913">
            <v>3.12</v>
          </cell>
          <cell r="F913" t="str">
            <v>GEL</v>
          </cell>
          <cell r="G913">
            <v>1.8</v>
          </cell>
          <cell r="H913" t="str">
            <v>USD</v>
          </cell>
        </row>
        <row r="914">
          <cell r="B914">
            <v>40606</v>
          </cell>
          <cell r="C914">
            <v>40606</v>
          </cell>
          <cell r="E914">
            <v>0.69000000000000006</v>
          </cell>
          <cell r="F914" t="str">
            <v>GEL</v>
          </cell>
          <cell r="G914">
            <v>0.4</v>
          </cell>
          <cell r="H914" t="str">
            <v>USD</v>
          </cell>
        </row>
        <row r="915">
          <cell r="B915">
            <v>40606</v>
          </cell>
          <cell r="C915">
            <v>40606</v>
          </cell>
          <cell r="E915">
            <v>0.35000000000000003</v>
          </cell>
          <cell r="F915" t="str">
            <v>GEL</v>
          </cell>
          <cell r="G915">
            <v>0.2</v>
          </cell>
          <cell r="H915" t="str">
            <v>USD</v>
          </cell>
        </row>
        <row r="916">
          <cell r="B916">
            <v>40606</v>
          </cell>
          <cell r="C916">
            <v>40606</v>
          </cell>
          <cell r="E916">
            <v>1.3800000000000001</v>
          </cell>
          <cell r="F916" t="str">
            <v>GEL</v>
          </cell>
          <cell r="G916">
            <v>0.8</v>
          </cell>
          <cell r="H916" t="str">
            <v>USD</v>
          </cell>
        </row>
        <row r="917">
          <cell r="B917">
            <v>40606</v>
          </cell>
          <cell r="C917">
            <v>40606</v>
          </cell>
          <cell r="E917">
            <v>1.04</v>
          </cell>
          <cell r="F917" t="str">
            <v>GEL</v>
          </cell>
          <cell r="G917">
            <v>0.6</v>
          </cell>
          <cell r="H917" t="str">
            <v>USD</v>
          </cell>
        </row>
        <row r="918">
          <cell r="B918">
            <v>40606</v>
          </cell>
          <cell r="C918">
            <v>40606</v>
          </cell>
          <cell r="E918">
            <v>0.35000000000000003</v>
          </cell>
          <cell r="F918" t="str">
            <v>GEL</v>
          </cell>
          <cell r="G918">
            <v>0.2</v>
          </cell>
          <cell r="H918" t="str">
            <v>USD</v>
          </cell>
        </row>
        <row r="919">
          <cell r="B919">
            <v>40606</v>
          </cell>
          <cell r="C919">
            <v>40606</v>
          </cell>
          <cell r="E919">
            <v>1.04</v>
          </cell>
          <cell r="F919" t="str">
            <v>GEL</v>
          </cell>
          <cell r="G919">
            <v>0.6</v>
          </cell>
          <cell r="H919" t="str">
            <v>USD</v>
          </cell>
        </row>
        <row r="920">
          <cell r="B920">
            <v>40606</v>
          </cell>
          <cell r="C920">
            <v>40606</v>
          </cell>
          <cell r="E920">
            <v>2.77</v>
          </cell>
          <cell r="F920" t="str">
            <v>GEL</v>
          </cell>
          <cell r="G920">
            <v>1.6</v>
          </cell>
          <cell r="H920" t="str">
            <v>USD</v>
          </cell>
        </row>
        <row r="921">
          <cell r="B921">
            <v>40606</v>
          </cell>
          <cell r="C921">
            <v>40606</v>
          </cell>
          <cell r="E921">
            <v>1.04</v>
          </cell>
          <cell r="F921" t="str">
            <v>GEL</v>
          </cell>
          <cell r="G921">
            <v>0.6</v>
          </cell>
          <cell r="H921" t="str">
            <v>USD</v>
          </cell>
        </row>
        <row r="922">
          <cell r="B922">
            <v>40606</v>
          </cell>
          <cell r="C922">
            <v>40606</v>
          </cell>
          <cell r="E922">
            <v>1.73</v>
          </cell>
          <cell r="F922" t="str">
            <v>GEL</v>
          </cell>
          <cell r="G922">
            <v>1</v>
          </cell>
          <cell r="H922" t="str">
            <v>USD</v>
          </cell>
        </row>
        <row r="923">
          <cell r="B923">
            <v>40606</v>
          </cell>
          <cell r="C923">
            <v>40606</v>
          </cell>
          <cell r="E923">
            <v>3.46</v>
          </cell>
          <cell r="F923" t="str">
            <v>GEL</v>
          </cell>
          <cell r="G923">
            <v>2</v>
          </cell>
          <cell r="H923" t="str">
            <v>USD</v>
          </cell>
        </row>
        <row r="924">
          <cell r="B924">
            <v>40606</v>
          </cell>
          <cell r="C924">
            <v>40606</v>
          </cell>
          <cell r="E924">
            <v>1.04</v>
          </cell>
          <cell r="F924" t="str">
            <v>GEL</v>
          </cell>
          <cell r="G924">
            <v>0.6</v>
          </cell>
          <cell r="H924" t="str">
            <v>USD</v>
          </cell>
        </row>
        <row r="925">
          <cell r="B925">
            <v>40606</v>
          </cell>
          <cell r="C925">
            <v>40606</v>
          </cell>
          <cell r="E925">
            <v>0.35000000000000003</v>
          </cell>
          <cell r="F925" t="str">
            <v>GEL</v>
          </cell>
          <cell r="G925">
            <v>0.2</v>
          </cell>
          <cell r="H925" t="str">
            <v>USD</v>
          </cell>
        </row>
        <row r="926">
          <cell r="B926">
            <v>40606</v>
          </cell>
          <cell r="C926">
            <v>40606</v>
          </cell>
          <cell r="E926">
            <v>1.04</v>
          </cell>
          <cell r="F926" t="str">
            <v>GEL</v>
          </cell>
          <cell r="G926">
            <v>0.6</v>
          </cell>
          <cell r="H926" t="str">
            <v>USD</v>
          </cell>
        </row>
        <row r="927">
          <cell r="B927">
            <v>40606</v>
          </cell>
          <cell r="C927">
            <v>40606</v>
          </cell>
          <cell r="E927">
            <v>0.52</v>
          </cell>
          <cell r="F927" t="str">
            <v>GEL</v>
          </cell>
          <cell r="G927">
            <v>0.3</v>
          </cell>
          <cell r="H927" t="str">
            <v>USD</v>
          </cell>
        </row>
        <row r="928">
          <cell r="B928">
            <v>40606</v>
          </cell>
          <cell r="C928">
            <v>40606</v>
          </cell>
          <cell r="E928">
            <v>1.73</v>
          </cell>
          <cell r="F928" t="str">
            <v>GEL</v>
          </cell>
          <cell r="G928">
            <v>1</v>
          </cell>
          <cell r="H928" t="str">
            <v>USD</v>
          </cell>
        </row>
        <row r="929">
          <cell r="B929">
            <v>40606</v>
          </cell>
          <cell r="C929">
            <v>40606</v>
          </cell>
          <cell r="E929">
            <v>2.77</v>
          </cell>
          <cell r="F929" t="str">
            <v>GEL</v>
          </cell>
          <cell r="G929">
            <v>1.6</v>
          </cell>
          <cell r="H929" t="str">
            <v>USD</v>
          </cell>
        </row>
        <row r="930">
          <cell r="B930">
            <v>40606</v>
          </cell>
          <cell r="C930">
            <v>40606</v>
          </cell>
          <cell r="E930">
            <v>0.69000000000000006</v>
          </cell>
          <cell r="F930" t="str">
            <v>GEL</v>
          </cell>
          <cell r="G930">
            <v>0.4</v>
          </cell>
          <cell r="H930" t="str">
            <v>USD</v>
          </cell>
        </row>
        <row r="931">
          <cell r="B931">
            <v>40606</v>
          </cell>
          <cell r="C931">
            <v>40606</v>
          </cell>
          <cell r="E931">
            <v>1.73</v>
          </cell>
          <cell r="F931" t="str">
            <v>GEL</v>
          </cell>
          <cell r="G931">
            <v>1</v>
          </cell>
          <cell r="H931" t="str">
            <v>USD</v>
          </cell>
        </row>
        <row r="932">
          <cell r="B932">
            <v>40606</v>
          </cell>
          <cell r="C932">
            <v>40606</v>
          </cell>
          <cell r="E932">
            <v>0.35000000000000003</v>
          </cell>
          <cell r="F932" t="str">
            <v>GEL</v>
          </cell>
          <cell r="G932">
            <v>0.2</v>
          </cell>
          <cell r="H932" t="str">
            <v>USD</v>
          </cell>
        </row>
        <row r="933">
          <cell r="B933">
            <v>40606</v>
          </cell>
          <cell r="C933">
            <v>40606</v>
          </cell>
          <cell r="E933">
            <v>1.04</v>
          </cell>
          <cell r="F933" t="str">
            <v>GEL</v>
          </cell>
          <cell r="G933">
            <v>0.6</v>
          </cell>
          <cell r="H933" t="str">
            <v>USD</v>
          </cell>
        </row>
        <row r="934">
          <cell r="B934">
            <v>40606</v>
          </cell>
          <cell r="C934">
            <v>40606</v>
          </cell>
          <cell r="E934">
            <v>2.77</v>
          </cell>
          <cell r="F934" t="str">
            <v>GEL</v>
          </cell>
          <cell r="G934">
            <v>1.6</v>
          </cell>
          <cell r="H934" t="str">
            <v>USD</v>
          </cell>
        </row>
        <row r="935">
          <cell r="B935">
            <v>40606</v>
          </cell>
          <cell r="C935">
            <v>40606</v>
          </cell>
          <cell r="E935">
            <v>2.94</v>
          </cell>
          <cell r="F935" t="str">
            <v>GEL</v>
          </cell>
          <cell r="G935">
            <v>1.7</v>
          </cell>
          <cell r="H935" t="str">
            <v>USD</v>
          </cell>
        </row>
        <row r="936">
          <cell r="B936">
            <v>40606</v>
          </cell>
          <cell r="C936">
            <v>40606</v>
          </cell>
          <cell r="E936">
            <v>1.04</v>
          </cell>
          <cell r="F936" t="str">
            <v>GEL</v>
          </cell>
          <cell r="G936">
            <v>0.6</v>
          </cell>
          <cell r="H936" t="str">
            <v>USD</v>
          </cell>
        </row>
        <row r="937">
          <cell r="B937">
            <v>40606</v>
          </cell>
          <cell r="C937">
            <v>40606</v>
          </cell>
          <cell r="E937">
            <v>0.21</v>
          </cell>
          <cell r="F937" t="str">
            <v>GEL</v>
          </cell>
          <cell r="G937">
            <v>0.12</v>
          </cell>
          <cell r="H937" t="str">
            <v>USD</v>
          </cell>
        </row>
        <row r="938">
          <cell r="B938">
            <v>40606</v>
          </cell>
          <cell r="C938">
            <v>40606</v>
          </cell>
          <cell r="E938">
            <v>0.21</v>
          </cell>
          <cell r="F938" t="str">
            <v>GEL</v>
          </cell>
          <cell r="G938">
            <v>0.12</v>
          </cell>
          <cell r="H938" t="str">
            <v>USD</v>
          </cell>
        </row>
        <row r="939">
          <cell r="B939">
            <v>40606</v>
          </cell>
          <cell r="C939">
            <v>40606</v>
          </cell>
          <cell r="E939">
            <v>2.77</v>
          </cell>
          <cell r="F939" t="str">
            <v>GEL</v>
          </cell>
          <cell r="G939">
            <v>1.6</v>
          </cell>
          <cell r="H939" t="str">
            <v>USD</v>
          </cell>
        </row>
        <row r="940">
          <cell r="B940">
            <v>40606</v>
          </cell>
          <cell r="C940">
            <v>40606</v>
          </cell>
          <cell r="E940">
            <v>3.46</v>
          </cell>
          <cell r="F940" t="str">
            <v>GEL</v>
          </cell>
          <cell r="G940">
            <v>2</v>
          </cell>
          <cell r="H940" t="str">
            <v>USD</v>
          </cell>
        </row>
        <row r="941">
          <cell r="B941">
            <v>40606</v>
          </cell>
          <cell r="C941">
            <v>40606</v>
          </cell>
          <cell r="E941">
            <v>0.35000000000000003</v>
          </cell>
          <cell r="F941" t="str">
            <v>GEL</v>
          </cell>
          <cell r="G941">
            <v>0.2</v>
          </cell>
          <cell r="H941" t="str">
            <v>USD</v>
          </cell>
        </row>
        <row r="942">
          <cell r="B942">
            <v>40606</v>
          </cell>
          <cell r="C942">
            <v>40606</v>
          </cell>
          <cell r="E942">
            <v>1.3800000000000001</v>
          </cell>
          <cell r="F942" t="str">
            <v>GEL</v>
          </cell>
          <cell r="G942">
            <v>0.8</v>
          </cell>
          <cell r="H942" t="str">
            <v>USD</v>
          </cell>
        </row>
        <row r="943">
          <cell r="B943">
            <v>40606</v>
          </cell>
          <cell r="C943">
            <v>40606</v>
          </cell>
          <cell r="E943">
            <v>0.35000000000000003</v>
          </cell>
          <cell r="F943" t="str">
            <v>GEL</v>
          </cell>
          <cell r="G943">
            <v>0.2</v>
          </cell>
          <cell r="H943" t="str">
            <v>USD</v>
          </cell>
        </row>
        <row r="944">
          <cell r="B944">
            <v>40606</v>
          </cell>
          <cell r="C944">
            <v>40606</v>
          </cell>
          <cell r="E944">
            <v>2.08</v>
          </cell>
          <cell r="F944" t="str">
            <v>GEL</v>
          </cell>
          <cell r="G944">
            <v>1.2</v>
          </cell>
          <cell r="H944" t="str">
            <v>USD</v>
          </cell>
        </row>
        <row r="945">
          <cell r="B945">
            <v>40606</v>
          </cell>
          <cell r="C945">
            <v>40606</v>
          </cell>
          <cell r="E945">
            <v>1.73</v>
          </cell>
          <cell r="F945" t="str">
            <v>GEL</v>
          </cell>
          <cell r="G945">
            <v>1</v>
          </cell>
          <cell r="H945" t="str">
            <v>USD</v>
          </cell>
        </row>
        <row r="946">
          <cell r="B946">
            <v>40606</v>
          </cell>
          <cell r="C946">
            <v>40606</v>
          </cell>
          <cell r="E946">
            <v>2.77</v>
          </cell>
          <cell r="F946" t="str">
            <v>GEL</v>
          </cell>
          <cell r="G946">
            <v>1.6</v>
          </cell>
          <cell r="H946" t="str">
            <v>USD</v>
          </cell>
        </row>
        <row r="947">
          <cell r="B947">
            <v>40606</v>
          </cell>
          <cell r="C947">
            <v>40606</v>
          </cell>
          <cell r="E947">
            <v>1.04</v>
          </cell>
          <cell r="F947" t="str">
            <v>GEL</v>
          </cell>
          <cell r="G947">
            <v>0.6</v>
          </cell>
          <cell r="H947" t="str">
            <v>USD</v>
          </cell>
        </row>
        <row r="948">
          <cell r="B948">
            <v>40606</v>
          </cell>
          <cell r="C948">
            <v>40606</v>
          </cell>
          <cell r="E948">
            <v>1.3800000000000001</v>
          </cell>
          <cell r="F948" t="str">
            <v>GEL</v>
          </cell>
          <cell r="G948">
            <v>0.8</v>
          </cell>
          <cell r="H948" t="str">
            <v>USD</v>
          </cell>
        </row>
        <row r="949">
          <cell r="B949">
            <v>40606</v>
          </cell>
          <cell r="C949">
            <v>40606</v>
          </cell>
          <cell r="E949">
            <v>2.42</v>
          </cell>
          <cell r="F949" t="str">
            <v>GEL</v>
          </cell>
          <cell r="G949">
            <v>1.4000000000000001</v>
          </cell>
          <cell r="H949" t="str">
            <v>USD</v>
          </cell>
        </row>
        <row r="950">
          <cell r="B950">
            <v>40606</v>
          </cell>
          <cell r="C950">
            <v>40606</v>
          </cell>
          <cell r="E950">
            <v>1.59</v>
          </cell>
          <cell r="F950" t="str">
            <v>GEL</v>
          </cell>
          <cell r="G950">
            <v>0.92</v>
          </cell>
          <cell r="H950" t="str">
            <v>USD</v>
          </cell>
        </row>
        <row r="951">
          <cell r="B951">
            <v>40606</v>
          </cell>
          <cell r="C951">
            <v>40606</v>
          </cell>
          <cell r="E951">
            <v>0.69000000000000006</v>
          </cell>
          <cell r="F951" t="str">
            <v>GEL</v>
          </cell>
          <cell r="G951">
            <v>0.4</v>
          </cell>
          <cell r="H951" t="str">
            <v>USD</v>
          </cell>
        </row>
        <row r="952">
          <cell r="B952">
            <v>40606</v>
          </cell>
          <cell r="C952">
            <v>40606</v>
          </cell>
          <cell r="E952">
            <v>1.04</v>
          </cell>
          <cell r="F952" t="str">
            <v>GEL</v>
          </cell>
          <cell r="G952">
            <v>0.6</v>
          </cell>
          <cell r="H952" t="str">
            <v>USD</v>
          </cell>
        </row>
        <row r="953">
          <cell r="B953">
            <v>40606</v>
          </cell>
          <cell r="C953">
            <v>40606</v>
          </cell>
          <cell r="E953">
            <v>2.77</v>
          </cell>
          <cell r="F953" t="str">
            <v>GEL</v>
          </cell>
          <cell r="G953">
            <v>1.6</v>
          </cell>
          <cell r="H953" t="str">
            <v>USD</v>
          </cell>
        </row>
        <row r="954">
          <cell r="B954">
            <v>40606</v>
          </cell>
          <cell r="C954">
            <v>40606</v>
          </cell>
          <cell r="E954">
            <v>0.35000000000000003</v>
          </cell>
          <cell r="F954" t="str">
            <v>GEL</v>
          </cell>
          <cell r="G954">
            <v>0.2</v>
          </cell>
          <cell r="H954" t="str">
            <v>USD</v>
          </cell>
        </row>
        <row r="955">
          <cell r="B955">
            <v>40606</v>
          </cell>
          <cell r="C955">
            <v>40606</v>
          </cell>
          <cell r="E955">
            <v>0.52</v>
          </cell>
          <cell r="F955" t="str">
            <v>GEL</v>
          </cell>
          <cell r="G955">
            <v>0.3</v>
          </cell>
          <cell r="H955" t="str">
            <v>USD</v>
          </cell>
        </row>
        <row r="956">
          <cell r="B956">
            <v>40606</v>
          </cell>
          <cell r="C956">
            <v>40606</v>
          </cell>
          <cell r="E956">
            <v>0.35000000000000003</v>
          </cell>
          <cell r="F956" t="str">
            <v>GEL</v>
          </cell>
          <cell r="G956">
            <v>0.2</v>
          </cell>
          <cell r="H956" t="str">
            <v>USD</v>
          </cell>
        </row>
        <row r="957">
          <cell r="B957">
            <v>40606</v>
          </cell>
          <cell r="C957">
            <v>40606</v>
          </cell>
          <cell r="E957">
            <v>2.77</v>
          </cell>
          <cell r="F957" t="str">
            <v>GEL</v>
          </cell>
          <cell r="G957">
            <v>1.6</v>
          </cell>
          <cell r="H957" t="str">
            <v>USD</v>
          </cell>
        </row>
        <row r="958">
          <cell r="B958">
            <v>40606</v>
          </cell>
          <cell r="C958">
            <v>40606</v>
          </cell>
          <cell r="E958">
            <v>2.77</v>
          </cell>
          <cell r="F958" t="str">
            <v>GEL</v>
          </cell>
          <cell r="G958">
            <v>1.6</v>
          </cell>
          <cell r="H958" t="str">
            <v>USD</v>
          </cell>
        </row>
        <row r="959">
          <cell r="B959">
            <v>40606</v>
          </cell>
          <cell r="C959">
            <v>40606</v>
          </cell>
          <cell r="E959">
            <v>6.74</v>
          </cell>
          <cell r="F959" t="str">
            <v>GEL</v>
          </cell>
          <cell r="G959">
            <v>3.9</v>
          </cell>
          <cell r="H959" t="str">
            <v>USD</v>
          </cell>
        </row>
        <row r="960">
          <cell r="B960">
            <v>40606</v>
          </cell>
          <cell r="C960">
            <v>40606</v>
          </cell>
          <cell r="E960">
            <v>6.74</v>
          </cell>
          <cell r="F960" t="str">
            <v>GEL</v>
          </cell>
          <cell r="G960">
            <v>3.9</v>
          </cell>
          <cell r="H960" t="str">
            <v>USD</v>
          </cell>
        </row>
        <row r="961">
          <cell r="B961">
            <v>40606</v>
          </cell>
          <cell r="C961">
            <v>40606</v>
          </cell>
          <cell r="E961">
            <v>33.71</v>
          </cell>
          <cell r="F961" t="str">
            <v>GEL</v>
          </cell>
          <cell r="G961">
            <v>19.5</v>
          </cell>
          <cell r="H961" t="str">
            <v>USD</v>
          </cell>
        </row>
        <row r="962">
          <cell r="B962">
            <v>40606</v>
          </cell>
          <cell r="C962">
            <v>40606</v>
          </cell>
          <cell r="E962">
            <v>6.74</v>
          </cell>
          <cell r="F962" t="str">
            <v>GEL</v>
          </cell>
          <cell r="G962">
            <v>3.9</v>
          </cell>
          <cell r="H962" t="str">
            <v>USD</v>
          </cell>
        </row>
        <row r="963">
          <cell r="B963">
            <v>40606</v>
          </cell>
          <cell r="C963">
            <v>40606</v>
          </cell>
          <cell r="E963">
            <v>6.74</v>
          </cell>
          <cell r="F963" t="str">
            <v>GEL</v>
          </cell>
          <cell r="G963">
            <v>3.9</v>
          </cell>
          <cell r="H963" t="str">
            <v>USD</v>
          </cell>
        </row>
        <row r="964">
          <cell r="B964">
            <v>40606</v>
          </cell>
          <cell r="C964">
            <v>40606</v>
          </cell>
          <cell r="E964">
            <v>6.74</v>
          </cell>
          <cell r="F964" t="str">
            <v>GEL</v>
          </cell>
          <cell r="G964">
            <v>3.9</v>
          </cell>
          <cell r="H964" t="str">
            <v>USD</v>
          </cell>
        </row>
        <row r="965">
          <cell r="B965">
            <v>40606</v>
          </cell>
          <cell r="C965">
            <v>40606</v>
          </cell>
          <cell r="E965">
            <v>6.74</v>
          </cell>
          <cell r="F965" t="str">
            <v>GEL</v>
          </cell>
          <cell r="G965">
            <v>3.9</v>
          </cell>
          <cell r="H965" t="str">
            <v>USD</v>
          </cell>
        </row>
        <row r="966">
          <cell r="B966">
            <v>40606</v>
          </cell>
          <cell r="C966">
            <v>40606</v>
          </cell>
          <cell r="E966">
            <v>234.9</v>
          </cell>
          <cell r="F966" t="str">
            <v>USD</v>
          </cell>
          <cell r="G966">
            <v>406.16</v>
          </cell>
          <cell r="H966" t="str">
            <v>GEL</v>
          </cell>
        </row>
        <row r="967">
          <cell r="B967">
            <v>40606</v>
          </cell>
          <cell r="C967">
            <v>40606</v>
          </cell>
          <cell r="E967">
            <v>1313.78</v>
          </cell>
          <cell r="F967" t="str">
            <v>USD</v>
          </cell>
          <cell r="G967">
            <v>2271.65</v>
          </cell>
          <cell r="H967" t="str">
            <v>GEL</v>
          </cell>
        </row>
        <row r="968">
          <cell r="B968">
            <v>40606</v>
          </cell>
          <cell r="C968">
            <v>40606</v>
          </cell>
          <cell r="E968">
            <v>148.34</v>
          </cell>
          <cell r="F968" t="str">
            <v>EUR</v>
          </cell>
          <cell r="G968">
            <v>354.88</v>
          </cell>
          <cell r="H968" t="str">
            <v>GEL</v>
          </cell>
        </row>
        <row r="969">
          <cell r="B969">
            <v>40606</v>
          </cell>
          <cell r="C969">
            <v>40606</v>
          </cell>
          <cell r="E969">
            <v>444.83</v>
          </cell>
          <cell r="F969" t="str">
            <v>USD</v>
          </cell>
          <cell r="G969">
            <v>769.15</v>
          </cell>
          <cell r="H969" t="str">
            <v>GEL</v>
          </cell>
        </row>
        <row r="970">
          <cell r="B970">
            <v>40606</v>
          </cell>
          <cell r="C970">
            <v>40606</v>
          </cell>
          <cell r="E970">
            <v>8.25</v>
          </cell>
          <cell r="F970" t="str">
            <v>USD</v>
          </cell>
          <cell r="G970">
            <v>14.26</v>
          </cell>
          <cell r="H970" t="str">
            <v>GEL</v>
          </cell>
        </row>
        <row r="971">
          <cell r="B971">
            <v>40606</v>
          </cell>
          <cell r="C971">
            <v>40606</v>
          </cell>
          <cell r="E971">
            <v>2005.5800000000002</v>
          </cell>
          <cell r="F971" t="str">
            <v>GEL</v>
          </cell>
          <cell r="G971">
            <v>1159.9000000000001</v>
          </cell>
          <cell r="H971" t="str">
            <v>USD</v>
          </cell>
        </row>
        <row r="972">
          <cell r="B972">
            <v>40606</v>
          </cell>
          <cell r="C972">
            <v>40606</v>
          </cell>
          <cell r="E972">
            <v>1933.96</v>
          </cell>
          <cell r="F972" t="str">
            <v>USD</v>
          </cell>
          <cell r="G972">
            <v>3344.01</v>
          </cell>
          <cell r="H972" t="str">
            <v>GEL</v>
          </cell>
        </row>
        <row r="973">
          <cell r="B973">
            <v>40606</v>
          </cell>
          <cell r="C973">
            <v>40606</v>
          </cell>
          <cell r="E973">
            <v>7.78</v>
          </cell>
          <cell r="F973" t="str">
            <v>GEL</v>
          </cell>
          <cell r="G973">
            <v>4.5</v>
          </cell>
          <cell r="H973" t="str">
            <v>USD</v>
          </cell>
        </row>
        <row r="974">
          <cell r="B974">
            <v>40606</v>
          </cell>
          <cell r="C974">
            <v>40606</v>
          </cell>
          <cell r="E974">
            <v>110.62</v>
          </cell>
          <cell r="F974" t="str">
            <v>USD</v>
          </cell>
          <cell r="G974">
            <v>191.27</v>
          </cell>
          <cell r="H974" t="str">
            <v>GEL</v>
          </cell>
        </row>
        <row r="975">
          <cell r="B975">
            <v>40606</v>
          </cell>
          <cell r="C975">
            <v>40606</v>
          </cell>
          <cell r="E975">
            <v>882.33</v>
          </cell>
          <cell r="F975" t="str">
            <v>GEL</v>
          </cell>
          <cell r="G975">
            <v>510.28000000000003</v>
          </cell>
          <cell r="H975" t="str">
            <v>USD</v>
          </cell>
        </row>
        <row r="976">
          <cell r="B976">
            <v>40606</v>
          </cell>
          <cell r="C976">
            <v>40606</v>
          </cell>
          <cell r="E976">
            <v>486.22</v>
          </cell>
          <cell r="F976" t="str">
            <v>USD</v>
          </cell>
          <cell r="G976">
            <v>840.72</v>
          </cell>
          <cell r="H976" t="str">
            <v>GEL</v>
          </cell>
        </row>
        <row r="977">
          <cell r="B977">
            <v>40606</v>
          </cell>
          <cell r="C977">
            <v>40606</v>
          </cell>
          <cell r="E977">
            <v>385.59000000000003</v>
          </cell>
          <cell r="F977" t="str">
            <v>USD</v>
          </cell>
          <cell r="G977">
            <v>666.72</v>
          </cell>
          <cell r="H977" t="str">
            <v>GEL</v>
          </cell>
        </row>
        <row r="978">
          <cell r="B978">
            <v>40606</v>
          </cell>
          <cell r="C978">
            <v>40606</v>
          </cell>
          <cell r="E978">
            <v>20.22</v>
          </cell>
          <cell r="F978" t="str">
            <v>GEL</v>
          </cell>
          <cell r="G978">
            <v>11.700000000000001</v>
          </cell>
          <cell r="H978" t="str">
            <v>USD</v>
          </cell>
        </row>
        <row r="979">
          <cell r="B979">
            <v>40606</v>
          </cell>
          <cell r="C979">
            <v>40606</v>
          </cell>
          <cell r="E979">
            <v>6.74</v>
          </cell>
          <cell r="F979" t="str">
            <v>GEL</v>
          </cell>
          <cell r="G979">
            <v>3.9</v>
          </cell>
          <cell r="H979" t="str">
            <v>USD</v>
          </cell>
        </row>
        <row r="980">
          <cell r="B980">
            <v>40606</v>
          </cell>
          <cell r="C980">
            <v>40606</v>
          </cell>
          <cell r="E980">
            <v>6.74</v>
          </cell>
          <cell r="F980" t="str">
            <v>GEL</v>
          </cell>
          <cell r="G980">
            <v>3.9</v>
          </cell>
          <cell r="H980" t="str">
            <v>USD</v>
          </cell>
        </row>
        <row r="981">
          <cell r="B981">
            <v>40606</v>
          </cell>
          <cell r="C981">
            <v>40606</v>
          </cell>
          <cell r="E981">
            <v>13.49</v>
          </cell>
          <cell r="F981" t="str">
            <v>GEL</v>
          </cell>
          <cell r="G981">
            <v>7.8</v>
          </cell>
          <cell r="H981" t="str">
            <v>USD</v>
          </cell>
        </row>
        <row r="982">
          <cell r="B982">
            <v>40606</v>
          </cell>
          <cell r="C982">
            <v>40606</v>
          </cell>
          <cell r="E982">
            <v>20.22</v>
          </cell>
          <cell r="F982" t="str">
            <v>GEL</v>
          </cell>
          <cell r="G982">
            <v>11.700000000000001</v>
          </cell>
          <cell r="H982" t="str">
            <v>USD</v>
          </cell>
        </row>
        <row r="983">
          <cell r="B983">
            <v>40606</v>
          </cell>
          <cell r="C983">
            <v>40606</v>
          </cell>
          <cell r="E983">
            <v>67.430000000000007</v>
          </cell>
          <cell r="F983" t="str">
            <v>GEL</v>
          </cell>
          <cell r="G983">
            <v>39</v>
          </cell>
          <cell r="H983" t="str">
            <v>USD</v>
          </cell>
        </row>
        <row r="984">
          <cell r="B984">
            <v>40606</v>
          </cell>
          <cell r="C984">
            <v>40606</v>
          </cell>
          <cell r="E984">
            <v>60.69</v>
          </cell>
          <cell r="F984" t="str">
            <v>GEL</v>
          </cell>
          <cell r="G984">
            <v>35.1</v>
          </cell>
          <cell r="H984" t="str">
            <v>USD</v>
          </cell>
        </row>
        <row r="985">
          <cell r="B985">
            <v>40606</v>
          </cell>
          <cell r="C985">
            <v>40606</v>
          </cell>
          <cell r="E985">
            <v>47.2</v>
          </cell>
          <cell r="F985" t="str">
            <v>GEL</v>
          </cell>
          <cell r="G985">
            <v>27.3</v>
          </cell>
          <cell r="H985" t="str">
            <v>USD</v>
          </cell>
        </row>
        <row r="986">
          <cell r="B986">
            <v>40606</v>
          </cell>
          <cell r="C986">
            <v>40606</v>
          </cell>
          <cell r="E986">
            <v>13.48</v>
          </cell>
          <cell r="F986" t="str">
            <v>GEL</v>
          </cell>
          <cell r="G986">
            <v>7.8</v>
          </cell>
          <cell r="H986" t="str">
            <v>USD</v>
          </cell>
        </row>
        <row r="987">
          <cell r="B987">
            <v>40606</v>
          </cell>
          <cell r="C987">
            <v>40606</v>
          </cell>
          <cell r="E987">
            <v>23.6</v>
          </cell>
          <cell r="F987" t="str">
            <v>GEL</v>
          </cell>
          <cell r="G987">
            <v>13.65</v>
          </cell>
          <cell r="H987" t="str">
            <v>USD</v>
          </cell>
        </row>
        <row r="988">
          <cell r="B988">
            <v>40606</v>
          </cell>
          <cell r="C988">
            <v>40606</v>
          </cell>
          <cell r="E988">
            <v>3.37</v>
          </cell>
          <cell r="F988" t="str">
            <v>GEL</v>
          </cell>
          <cell r="G988">
            <v>1.95</v>
          </cell>
          <cell r="H988" t="str">
            <v>USD</v>
          </cell>
        </row>
        <row r="989">
          <cell r="B989">
            <v>40606</v>
          </cell>
          <cell r="C989">
            <v>40606</v>
          </cell>
          <cell r="E989">
            <v>20.23</v>
          </cell>
          <cell r="F989" t="str">
            <v>GEL</v>
          </cell>
          <cell r="G989">
            <v>11.700000000000001</v>
          </cell>
          <cell r="H989" t="str">
            <v>USD</v>
          </cell>
        </row>
        <row r="990">
          <cell r="B990">
            <v>40606</v>
          </cell>
          <cell r="C990">
            <v>40606</v>
          </cell>
          <cell r="E990">
            <v>6.74</v>
          </cell>
          <cell r="F990" t="str">
            <v>GEL</v>
          </cell>
          <cell r="G990">
            <v>3.9</v>
          </cell>
          <cell r="H990" t="str">
            <v>USD</v>
          </cell>
        </row>
        <row r="991">
          <cell r="B991">
            <v>40606</v>
          </cell>
          <cell r="C991">
            <v>40606</v>
          </cell>
          <cell r="E991">
            <v>6.74</v>
          </cell>
          <cell r="F991" t="str">
            <v>GEL</v>
          </cell>
          <cell r="G991">
            <v>3.9</v>
          </cell>
          <cell r="H991" t="str">
            <v>USD</v>
          </cell>
        </row>
        <row r="992">
          <cell r="B992">
            <v>40606</v>
          </cell>
          <cell r="C992">
            <v>40606</v>
          </cell>
          <cell r="E992">
            <v>6.74</v>
          </cell>
          <cell r="F992" t="str">
            <v>GEL</v>
          </cell>
          <cell r="G992">
            <v>3.9</v>
          </cell>
          <cell r="H992" t="str">
            <v>USD</v>
          </cell>
        </row>
        <row r="993">
          <cell r="B993">
            <v>40606</v>
          </cell>
          <cell r="C993">
            <v>40606</v>
          </cell>
          <cell r="E993">
            <v>20.23</v>
          </cell>
          <cell r="F993" t="str">
            <v>GEL</v>
          </cell>
          <cell r="G993">
            <v>11.700000000000001</v>
          </cell>
          <cell r="H993" t="str">
            <v>USD</v>
          </cell>
        </row>
        <row r="994">
          <cell r="B994">
            <v>40606</v>
          </cell>
          <cell r="C994">
            <v>40606</v>
          </cell>
          <cell r="E994">
            <v>13.49</v>
          </cell>
          <cell r="F994" t="str">
            <v>GEL</v>
          </cell>
          <cell r="G994">
            <v>7.8</v>
          </cell>
          <cell r="H994" t="str">
            <v>USD</v>
          </cell>
        </row>
        <row r="995">
          <cell r="B995">
            <v>40606</v>
          </cell>
          <cell r="C995">
            <v>40606</v>
          </cell>
          <cell r="E995">
            <v>33.72</v>
          </cell>
          <cell r="F995" t="str">
            <v>GEL</v>
          </cell>
          <cell r="G995">
            <v>19.5</v>
          </cell>
          <cell r="H995" t="str">
            <v>USD</v>
          </cell>
        </row>
        <row r="996">
          <cell r="B996">
            <v>40606</v>
          </cell>
          <cell r="C996">
            <v>40606</v>
          </cell>
          <cell r="E996">
            <v>6.74</v>
          </cell>
          <cell r="F996" t="str">
            <v>GEL</v>
          </cell>
          <cell r="G996">
            <v>3.9</v>
          </cell>
          <cell r="H996" t="str">
            <v>USD</v>
          </cell>
        </row>
        <row r="997">
          <cell r="B997">
            <v>40606</v>
          </cell>
          <cell r="C997">
            <v>40606</v>
          </cell>
          <cell r="E997">
            <v>20.23</v>
          </cell>
          <cell r="F997" t="str">
            <v>GEL</v>
          </cell>
          <cell r="G997">
            <v>11.700000000000001</v>
          </cell>
          <cell r="H997" t="str">
            <v>USD</v>
          </cell>
        </row>
        <row r="998">
          <cell r="B998">
            <v>40606</v>
          </cell>
          <cell r="C998">
            <v>40606</v>
          </cell>
          <cell r="E998">
            <v>6.74</v>
          </cell>
          <cell r="F998" t="str">
            <v>GEL</v>
          </cell>
          <cell r="G998">
            <v>3.9</v>
          </cell>
          <cell r="H998" t="str">
            <v>USD</v>
          </cell>
        </row>
        <row r="999">
          <cell r="B999">
            <v>40606</v>
          </cell>
          <cell r="C999">
            <v>40606</v>
          </cell>
          <cell r="E999">
            <v>6.74</v>
          </cell>
          <cell r="F999" t="str">
            <v>GEL</v>
          </cell>
          <cell r="G999">
            <v>3.9</v>
          </cell>
          <cell r="H999" t="str">
            <v>USD</v>
          </cell>
        </row>
        <row r="1000">
          <cell r="B1000">
            <v>40606</v>
          </cell>
          <cell r="C1000">
            <v>40606</v>
          </cell>
          <cell r="E1000">
            <v>53.94</v>
          </cell>
          <cell r="F1000" t="str">
            <v>GEL</v>
          </cell>
          <cell r="G1000">
            <v>31.2</v>
          </cell>
          <cell r="H1000" t="str">
            <v>USD</v>
          </cell>
        </row>
        <row r="1001">
          <cell r="B1001">
            <v>40606</v>
          </cell>
          <cell r="C1001">
            <v>40606</v>
          </cell>
          <cell r="E1001">
            <v>6.74</v>
          </cell>
          <cell r="F1001" t="str">
            <v>GEL</v>
          </cell>
          <cell r="G1001">
            <v>3.9</v>
          </cell>
          <cell r="H1001" t="str">
            <v>USD</v>
          </cell>
        </row>
        <row r="1002">
          <cell r="B1002">
            <v>40606</v>
          </cell>
          <cell r="C1002">
            <v>40606</v>
          </cell>
          <cell r="E1002">
            <v>26.97</v>
          </cell>
          <cell r="F1002" t="str">
            <v>GEL</v>
          </cell>
          <cell r="G1002">
            <v>15.6</v>
          </cell>
          <cell r="H1002" t="str">
            <v>USD</v>
          </cell>
        </row>
        <row r="1003">
          <cell r="B1003">
            <v>40606</v>
          </cell>
          <cell r="C1003">
            <v>40606</v>
          </cell>
          <cell r="E1003">
            <v>13.49</v>
          </cell>
          <cell r="F1003" t="str">
            <v>GEL</v>
          </cell>
          <cell r="G1003">
            <v>7.8</v>
          </cell>
          <cell r="H1003" t="str">
            <v>USD</v>
          </cell>
        </row>
        <row r="1004">
          <cell r="B1004">
            <v>40606</v>
          </cell>
          <cell r="C1004">
            <v>40606</v>
          </cell>
          <cell r="E1004">
            <v>3.37</v>
          </cell>
          <cell r="F1004" t="str">
            <v>GEL</v>
          </cell>
          <cell r="G1004">
            <v>1.95</v>
          </cell>
          <cell r="H1004" t="str">
            <v>USD</v>
          </cell>
        </row>
        <row r="1005">
          <cell r="B1005">
            <v>40606</v>
          </cell>
          <cell r="C1005">
            <v>40606</v>
          </cell>
          <cell r="E1005">
            <v>3.37</v>
          </cell>
          <cell r="F1005" t="str">
            <v>GEL</v>
          </cell>
          <cell r="G1005">
            <v>1.95</v>
          </cell>
          <cell r="H1005" t="str">
            <v>USD</v>
          </cell>
        </row>
        <row r="1006">
          <cell r="B1006">
            <v>40606</v>
          </cell>
          <cell r="C1006">
            <v>40606</v>
          </cell>
          <cell r="E1006">
            <v>13.48</v>
          </cell>
          <cell r="F1006" t="str">
            <v>GEL</v>
          </cell>
          <cell r="G1006">
            <v>7.8</v>
          </cell>
          <cell r="H1006" t="str">
            <v>USD</v>
          </cell>
        </row>
        <row r="1007">
          <cell r="B1007">
            <v>40606</v>
          </cell>
          <cell r="C1007">
            <v>40606</v>
          </cell>
          <cell r="E1007">
            <v>6.74</v>
          </cell>
          <cell r="F1007" t="str">
            <v>GEL</v>
          </cell>
          <cell r="G1007">
            <v>3.9</v>
          </cell>
          <cell r="H1007" t="str">
            <v>USD</v>
          </cell>
        </row>
        <row r="1008">
          <cell r="B1008">
            <v>40606</v>
          </cell>
          <cell r="C1008">
            <v>40606</v>
          </cell>
          <cell r="E1008">
            <v>6.74</v>
          </cell>
          <cell r="F1008" t="str">
            <v>GEL</v>
          </cell>
          <cell r="G1008">
            <v>3.9</v>
          </cell>
          <cell r="H1008" t="str">
            <v>USD</v>
          </cell>
        </row>
        <row r="1009">
          <cell r="B1009">
            <v>40606</v>
          </cell>
          <cell r="C1009">
            <v>40606</v>
          </cell>
          <cell r="E1009">
            <v>6.74</v>
          </cell>
          <cell r="F1009" t="str">
            <v>GEL</v>
          </cell>
          <cell r="G1009">
            <v>3.9</v>
          </cell>
          <cell r="H1009" t="str">
            <v>USD</v>
          </cell>
        </row>
        <row r="1010">
          <cell r="B1010">
            <v>40606</v>
          </cell>
          <cell r="C1010">
            <v>40606</v>
          </cell>
          <cell r="E1010">
            <v>13.49</v>
          </cell>
          <cell r="F1010" t="str">
            <v>GEL</v>
          </cell>
          <cell r="G1010">
            <v>7.8</v>
          </cell>
          <cell r="H1010" t="str">
            <v>USD</v>
          </cell>
        </row>
        <row r="1011">
          <cell r="B1011">
            <v>40606</v>
          </cell>
          <cell r="C1011">
            <v>40606</v>
          </cell>
          <cell r="E1011">
            <v>6.74</v>
          </cell>
          <cell r="F1011" t="str">
            <v>GEL</v>
          </cell>
          <cell r="G1011">
            <v>3.9</v>
          </cell>
          <cell r="H1011" t="str">
            <v>USD</v>
          </cell>
        </row>
        <row r="1012">
          <cell r="B1012">
            <v>40606</v>
          </cell>
          <cell r="C1012">
            <v>40606</v>
          </cell>
          <cell r="E1012">
            <v>11.17</v>
          </cell>
          <cell r="F1012" t="str">
            <v>GEL</v>
          </cell>
          <cell r="G1012">
            <v>6.46</v>
          </cell>
          <cell r="H1012" t="str">
            <v>USD</v>
          </cell>
        </row>
        <row r="1013">
          <cell r="B1013">
            <v>40606</v>
          </cell>
          <cell r="C1013">
            <v>40606</v>
          </cell>
          <cell r="E1013">
            <v>13.48</v>
          </cell>
          <cell r="F1013" t="str">
            <v>GEL</v>
          </cell>
          <cell r="G1013">
            <v>7.8</v>
          </cell>
          <cell r="H1013" t="str">
            <v>USD</v>
          </cell>
        </row>
        <row r="1014">
          <cell r="B1014">
            <v>40606</v>
          </cell>
          <cell r="C1014">
            <v>40606</v>
          </cell>
          <cell r="E1014">
            <v>23.61</v>
          </cell>
          <cell r="F1014" t="str">
            <v>GEL</v>
          </cell>
          <cell r="G1014">
            <v>13.65</v>
          </cell>
          <cell r="H1014" t="str">
            <v>USD</v>
          </cell>
        </row>
        <row r="1015">
          <cell r="B1015">
            <v>40606</v>
          </cell>
          <cell r="C1015">
            <v>40606</v>
          </cell>
          <cell r="E1015">
            <v>6.74</v>
          </cell>
          <cell r="F1015" t="str">
            <v>GEL</v>
          </cell>
          <cell r="G1015">
            <v>3.9</v>
          </cell>
          <cell r="H1015" t="str">
            <v>USD</v>
          </cell>
        </row>
        <row r="1016">
          <cell r="B1016">
            <v>40606</v>
          </cell>
          <cell r="C1016">
            <v>40606</v>
          </cell>
          <cell r="E1016">
            <v>6.74</v>
          </cell>
          <cell r="F1016" t="str">
            <v>GEL</v>
          </cell>
          <cell r="G1016">
            <v>3.9</v>
          </cell>
          <cell r="H1016" t="str">
            <v>USD</v>
          </cell>
        </row>
        <row r="1017">
          <cell r="B1017">
            <v>40606</v>
          </cell>
          <cell r="C1017">
            <v>40606</v>
          </cell>
          <cell r="E1017">
            <v>74.180000000000007</v>
          </cell>
          <cell r="F1017" t="str">
            <v>GEL</v>
          </cell>
          <cell r="G1017">
            <v>42.9</v>
          </cell>
          <cell r="H1017" t="str">
            <v>USD</v>
          </cell>
        </row>
        <row r="1018">
          <cell r="B1018">
            <v>40606</v>
          </cell>
          <cell r="C1018">
            <v>40606</v>
          </cell>
          <cell r="E1018">
            <v>23.6</v>
          </cell>
          <cell r="F1018" t="str">
            <v>GEL</v>
          </cell>
          <cell r="G1018">
            <v>13.65</v>
          </cell>
          <cell r="H1018" t="str">
            <v>USD</v>
          </cell>
        </row>
        <row r="1019">
          <cell r="B1019">
            <v>40606</v>
          </cell>
          <cell r="C1019">
            <v>40606</v>
          </cell>
          <cell r="E1019">
            <v>6.74</v>
          </cell>
          <cell r="F1019" t="str">
            <v>GEL</v>
          </cell>
          <cell r="G1019">
            <v>3.9</v>
          </cell>
          <cell r="H1019" t="str">
            <v>USD</v>
          </cell>
        </row>
        <row r="1020">
          <cell r="B1020">
            <v>40606</v>
          </cell>
          <cell r="C1020">
            <v>40606</v>
          </cell>
          <cell r="E1020">
            <v>20.23</v>
          </cell>
          <cell r="F1020" t="str">
            <v>GEL</v>
          </cell>
          <cell r="G1020">
            <v>11.700000000000001</v>
          </cell>
          <cell r="H1020" t="str">
            <v>USD</v>
          </cell>
        </row>
        <row r="1021">
          <cell r="B1021">
            <v>40606</v>
          </cell>
          <cell r="C1021">
            <v>40606</v>
          </cell>
          <cell r="E1021">
            <v>6.74</v>
          </cell>
          <cell r="F1021" t="str">
            <v>GEL</v>
          </cell>
          <cell r="G1021">
            <v>3.9</v>
          </cell>
          <cell r="H1021" t="str">
            <v>USD</v>
          </cell>
        </row>
        <row r="1022">
          <cell r="B1022">
            <v>40606</v>
          </cell>
          <cell r="C1022">
            <v>40606</v>
          </cell>
          <cell r="E1022">
            <v>6.74</v>
          </cell>
          <cell r="F1022" t="str">
            <v>GEL</v>
          </cell>
          <cell r="G1022">
            <v>3.9</v>
          </cell>
          <cell r="H1022" t="str">
            <v>USD</v>
          </cell>
        </row>
        <row r="1023">
          <cell r="B1023">
            <v>40606</v>
          </cell>
          <cell r="C1023">
            <v>40606</v>
          </cell>
          <cell r="E1023">
            <v>10.120000000000001</v>
          </cell>
          <cell r="F1023" t="str">
            <v>GEL</v>
          </cell>
          <cell r="G1023">
            <v>5.8500000000000005</v>
          </cell>
          <cell r="H1023" t="str">
            <v>USD</v>
          </cell>
        </row>
        <row r="1024">
          <cell r="B1024">
            <v>40606</v>
          </cell>
          <cell r="C1024">
            <v>40606</v>
          </cell>
          <cell r="E1024">
            <v>6.74</v>
          </cell>
          <cell r="F1024" t="str">
            <v>GEL</v>
          </cell>
          <cell r="G1024">
            <v>3.9</v>
          </cell>
          <cell r="H1024" t="str">
            <v>USD</v>
          </cell>
        </row>
        <row r="1025">
          <cell r="B1025">
            <v>40606</v>
          </cell>
          <cell r="C1025">
            <v>40606</v>
          </cell>
          <cell r="E1025">
            <v>20.23</v>
          </cell>
          <cell r="F1025" t="str">
            <v>GEL</v>
          </cell>
          <cell r="G1025">
            <v>11.700000000000001</v>
          </cell>
          <cell r="H1025" t="str">
            <v>USD</v>
          </cell>
        </row>
        <row r="1026">
          <cell r="B1026">
            <v>40606</v>
          </cell>
          <cell r="C1026">
            <v>40606</v>
          </cell>
          <cell r="E1026">
            <v>3.37</v>
          </cell>
          <cell r="F1026" t="str">
            <v>GEL</v>
          </cell>
          <cell r="G1026">
            <v>1.95</v>
          </cell>
          <cell r="H1026" t="str">
            <v>USD</v>
          </cell>
        </row>
        <row r="1027">
          <cell r="B1027">
            <v>40606</v>
          </cell>
          <cell r="C1027">
            <v>40606</v>
          </cell>
          <cell r="E1027">
            <v>2.7</v>
          </cell>
          <cell r="F1027" t="str">
            <v>GEL</v>
          </cell>
          <cell r="G1027">
            <v>1.56</v>
          </cell>
          <cell r="H1027" t="str">
            <v>USD</v>
          </cell>
        </row>
        <row r="1028">
          <cell r="B1028">
            <v>40606</v>
          </cell>
          <cell r="C1028">
            <v>40606</v>
          </cell>
          <cell r="E1028">
            <v>13.49</v>
          </cell>
          <cell r="F1028" t="str">
            <v>GEL</v>
          </cell>
          <cell r="G1028">
            <v>7.8</v>
          </cell>
          <cell r="H1028" t="str">
            <v>USD</v>
          </cell>
        </row>
        <row r="1029">
          <cell r="B1029">
            <v>40606</v>
          </cell>
          <cell r="C1029">
            <v>40606</v>
          </cell>
          <cell r="E1029">
            <v>26.97</v>
          </cell>
          <cell r="F1029" t="str">
            <v>GEL</v>
          </cell>
          <cell r="G1029">
            <v>15.6</v>
          </cell>
          <cell r="H1029" t="str">
            <v>USD</v>
          </cell>
        </row>
        <row r="1030">
          <cell r="B1030">
            <v>40606</v>
          </cell>
          <cell r="C1030">
            <v>40606</v>
          </cell>
          <cell r="E1030">
            <v>3.37</v>
          </cell>
          <cell r="F1030" t="str">
            <v>GEL</v>
          </cell>
          <cell r="G1030">
            <v>1.95</v>
          </cell>
          <cell r="H1030" t="str">
            <v>USD</v>
          </cell>
        </row>
        <row r="1031">
          <cell r="B1031">
            <v>40606</v>
          </cell>
          <cell r="C1031">
            <v>40606</v>
          </cell>
          <cell r="E1031">
            <v>43.83</v>
          </cell>
          <cell r="F1031" t="str">
            <v>GEL</v>
          </cell>
          <cell r="G1031">
            <v>25.35</v>
          </cell>
          <cell r="H1031" t="str">
            <v>USD</v>
          </cell>
        </row>
        <row r="1032">
          <cell r="B1032">
            <v>40606</v>
          </cell>
          <cell r="C1032">
            <v>40606</v>
          </cell>
          <cell r="E1032">
            <v>13.49</v>
          </cell>
          <cell r="F1032" t="str">
            <v>GEL</v>
          </cell>
          <cell r="G1032">
            <v>7.8</v>
          </cell>
          <cell r="H1032" t="str">
            <v>USD</v>
          </cell>
        </row>
        <row r="1033">
          <cell r="B1033">
            <v>40606</v>
          </cell>
          <cell r="C1033">
            <v>40606</v>
          </cell>
          <cell r="E1033">
            <v>74.180000000000007</v>
          </cell>
          <cell r="F1033" t="str">
            <v>GEL</v>
          </cell>
          <cell r="G1033">
            <v>42.9</v>
          </cell>
          <cell r="H1033" t="str">
            <v>USD</v>
          </cell>
        </row>
        <row r="1034">
          <cell r="B1034">
            <v>40606</v>
          </cell>
          <cell r="C1034">
            <v>40606</v>
          </cell>
          <cell r="E1034">
            <v>4.05</v>
          </cell>
          <cell r="F1034" t="str">
            <v>GEL</v>
          </cell>
          <cell r="G1034">
            <v>2.34</v>
          </cell>
          <cell r="H1034" t="str">
            <v>USD</v>
          </cell>
        </row>
        <row r="1035">
          <cell r="B1035">
            <v>40606</v>
          </cell>
          <cell r="C1035">
            <v>40606</v>
          </cell>
          <cell r="E1035">
            <v>6.74</v>
          </cell>
          <cell r="F1035" t="str">
            <v>GEL</v>
          </cell>
          <cell r="G1035">
            <v>3.9</v>
          </cell>
          <cell r="H1035" t="str">
            <v>USD</v>
          </cell>
        </row>
        <row r="1036">
          <cell r="B1036">
            <v>40606</v>
          </cell>
          <cell r="C1036">
            <v>40606</v>
          </cell>
          <cell r="E1036">
            <v>6.74</v>
          </cell>
          <cell r="F1036" t="str">
            <v>GEL</v>
          </cell>
          <cell r="G1036">
            <v>3.9</v>
          </cell>
          <cell r="H1036" t="str">
            <v>USD</v>
          </cell>
        </row>
        <row r="1037">
          <cell r="B1037">
            <v>40606</v>
          </cell>
          <cell r="C1037">
            <v>40606</v>
          </cell>
          <cell r="E1037">
            <v>13.48</v>
          </cell>
          <cell r="F1037" t="str">
            <v>GEL</v>
          </cell>
          <cell r="G1037">
            <v>7.8</v>
          </cell>
          <cell r="H1037" t="str">
            <v>USD</v>
          </cell>
        </row>
        <row r="1038">
          <cell r="B1038">
            <v>40606</v>
          </cell>
          <cell r="C1038">
            <v>40606</v>
          </cell>
          <cell r="E1038">
            <v>6.74</v>
          </cell>
          <cell r="F1038" t="str">
            <v>GEL</v>
          </cell>
          <cell r="G1038">
            <v>3.9</v>
          </cell>
          <cell r="H1038" t="str">
            <v>USD</v>
          </cell>
        </row>
        <row r="1039">
          <cell r="B1039">
            <v>40606</v>
          </cell>
          <cell r="C1039">
            <v>40606</v>
          </cell>
          <cell r="E1039">
            <v>40.46</v>
          </cell>
          <cell r="F1039" t="str">
            <v>GEL</v>
          </cell>
          <cell r="G1039">
            <v>23.400000000000002</v>
          </cell>
          <cell r="H1039" t="str">
            <v>USD</v>
          </cell>
        </row>
        <row r="1040">
          <cell r="B1040">
            <v>40606</v>
          </cell>
          <cell r="C1040">
            <v>40606</v>
          </cell>
          <cell r="E1040">
            <v>6.74</v>
          </cell>
          <cell r="F1040" t="str">
            <v>GEL</v>
          </cell>
          <cell r="G1040">
            <v>3.9</v>
          </cell>
          <cell r="H1040" t="str">
            <v>USD</v>
          </cell>
        </row>
        <row r="1041">
          <cell r="B1041">
            <v>40606</v>
          </cell>
          <cell r="C1041">
            <v>40606</v>
          </cell>
          <cell r="E1041">
            <v>10.120000000000001</v>
          </cell>
          <cell r="F1041" t="str">
            <v>GEL</v>
          </cell>
          <cell r="G1041">
            <v>5.8500000000000005</v>
          </cell>
          <cell r="H1041" t="str">
            <v>USD</v>
          </cell>
        </row>
        <row r="1042">
          <cell r="B1042">
            <v>40606</v>
          </cell>
          <cell r="C1042">
            <v>40606</v>
          </cell>
          <cell r="E1042">
            <v>6.74</v>
          </cell>
          <cell r="F1042" t="str">
            <v>GEL</v>
          </cell>
          <cell r="G1042">
            <v>3.9</v>
          </cell>
          <cell r="H1042" t="str">
            <v>USD</v>
          </cell>
        </row>
        <row r="1043">
          <cell r="B1043">
            <v>40606</v>
          </cell>
          <cell r="C1043">
            <v>40606</v>
          </cell>
          <cell r="E1043">
            <v>16.86</v>
          </cell>
          <cell r="F1043" t="str">
            <v>GEL</v>
          </cell>
          <cell r="G1043">
            <v>9.75</v>
          </cell>
          <cell r="H1043" t="str">
            <v>USD</v>
          </cell>
        </row>
        <row r="1044">
          <cell r="B1044">
            <v>40606</v>
          </cell>
          <cell r="C1044">
            <v>40606</v>
          </cell>
          <cell r="E1044">
            <v>40.46</v>
          </cell>
          <cell r="F1044" t="str">
            <v>GEL</v>
          </cell>
          <cell r="G1044">
            <v>23.400000000000002</v>
          </cell>
          <cell r="H1044" t="str">
            <v>USD</v>
          </cell>
        </row>
        <row r="1045">
          <cell r="B1045">
            <v>40606</v>
          </cell>
          <cell r="C1045">
            <v>40606</v>
          </cell>
          <cell r="E1045">
            <v>2.7</v>
          </cell>
          <cell r="F1045" t="str">
            <v>GEL</v>
          </cell>
          <cell r="G1045">
            <v>1.56</v>
          </cell>
          <cell r="H1045" t="str">
            <v>USD</v>
          </cell>
        </row>
        <row r="1046">
          <cell r="B1046">
            <v>40606</v>
          </cell>
          <cell r="C1046">
            <v>40606</v>
          </cell>
          <cell r="E1046">
            <v>6.74</v>
          </cell>
          <cell r="F1046" t="str">
            <v>GEL</v>
          </cell>
          <cell r="G1046">
            <v>3.9</v>
          </cell>
          <cell r="H1046" t="str">
            <v>USD</v>
          </cell>
        </row>
        <row r="1047">
          <cell r="B1047">
            <v>40606</v>
          </cell>
          <cell r="C1047">
            <v>40606</v>
          </cell>
          <cell r="E1047">
            <v>26.97</v>
          </cell>
          <cell r="F1047" t="str">
            <v>GEL</v>
          </cell>
          <cell r="G1047">
            <v>15.6</v>
          </cell>
          <cell r="H1047" t="str">
            <v>USD</v>
          </cell>
        </row>
        <row r="1048">
          <cell r="B1048">
            <v>40606</v>
          </cell>
          <cell r="C1048">
            <v>40606</v>
          </cell>
          <cell r="E1048">
            <v>26.97</v>
          </cell>
          <cell r="F1048" t="str">
            <v>GEL</v>
          </cell>
          <cell r="G1048">
            <v>15.6</v>
          </cell>
          <cell r="H1048" t="str">
            <v>USD</v>
          </cell>
        </row>
        <row r="1049">
          <cell r="B1049">
            <v>40606</v>
          </cell>
          <cell r="C1049">
            <v>40606</v>
          </cell>
          <cell r="E1049">
            <v>6.74</v>
          </cell>
          <cell r="F1049" t="str">
            <v>GEL</v>
          </cell>
          <cell r="G1049">
            <v>3.9</v>
          </cell>
          <cell r="H1049" t="str">
            <v>USD</v>
          </cell>
        </row>
        <row r="1050">
          <cell r="B1050">
            <v>40606</v>
          </cell>
          <cell r="C1050">
            <v>40606</v>
          </cell>
          <cell r="E1050">
            <v>6.74</v>
          </cell>
          <cell r="F1050" t="str">
            <v>GEL</v>
          </cell>
          <cell r="G1050">
            <v>3.9</v>
          </cell>
          <cell r="H1050" t="str">
            <v>USD</v>
          </cell>
        </row>
        <row r="1051">
          <cell r="B1051">
            <v>40606</v>
          </cell>
          <cell r="C1051">
            <v>40606</v>
          </cell>
          <cell r="E1051">
            <v>13.48</v>
          </cell>
          <cell r="F1051" t="str">
            <v>GEL</v>
          </cell>
          <cell r="G1051">
            <v>7.8</v>
          </cell>
          <cell r="H1051" t="str">
            <v>USD</v>
          </cell>
        </row>
        <row r="1052">
          <cell r="B1052">
            <v>40606</v>
          </cell>
          <cell r="C1052">
            <v>40606</v>
          </cell>
          <cell r="E1052">
            <v>20.23</v>
          </cell>
          <cell r="F1052" t="str">
            <v>GEL</v>
          </cell>
          <cell r="G1052">
            <v>11.700000000000001</v>
          </cell>
          <cell r="H1052" t="str">
            <v>USD</v>
          </cell>
        </row>
        <row r="1053">
          <cell r="B1053">
            <v>40606</v>
          </cell>
          <cell r="C1053">
            <v>40606</v>
          </cell>
          <cell r="E1053">
            <v>33.71</v>
          </cell>
          <cell r="F1053" t="str">
            <v>GEL</v>
          </cell>
          <cell r="G1053">
            <v>19.5</v>
          </cell>
          <cell r="H1053" t="str">
            <v>USD</v>
          </cell>
        </row>
        <row r="1054">
          <cell r="B1054">
            <v>40606</v>
          </cell>
          <cell r="C1054">
            <v>40606</v>
          </cell>
          <cell r="E1054">
            <v>20.23</v>
          </cell>
          <cell r="F1054" t="str">
            <v>GEL</v>
          </cell>
          <cell r="G1054">
            <v>11.700000000000001</v>
          </cell>
          <cell r="H1054" t="str">
            <v>USD</v>
          </cell>
        </row>
        <row r="1055">
          <cell r="B1055">
            <v>40606</v>
          </cell>
          <cell r="C1055">
            <v>40606</v>
          </cell>
          <cell r="E1055">
            <v>3.37</v>
          </cell>
          <cell r="F1055" t="str">
            <v>GEL</v>
          </cell>
          <cell r="G1055">
            <v>1.95</v>
          </cell>
          <cell r="H1055" t="str">
            <v>USD</v>
          </cell>
        </row>
        <row r="1056">
          <cell r="B1056">
            <v>40606</v>
          </cell>
          <cell r="C1056">
            <v>40606</v>
          </cell>
          <cell r="E1056">
            <v>6.74</v>
          </cell>
          <cell r="F1056" t="str">
            <v>GEL</v>
          </cell>
          <cell r="G1056">
            <v>3.9</v>
          </cell>
          <cell r="H1056" t="str">
            <v>USD</v>
          </cell>
        </row>
        <row r="1057">
          <cell r="B1057">
            <v>40606</v>
          </cell>
          <cell r="C1057">
            <v>40606</v>
          </cell>
          <cell r="E1057">
            <v>26.97</v>
          </cell>
          <cell r="F1057" t="str">
            <v>GEL</v>
          </cell>
          <cell r="G1057">
            <v>15.6</v>
          </cell>
          <cell r="H1057" t="str">
            <v>USD</v>
          </cell>
        </row>
        <row r="1058">
          <cell r="B1058">
            <v>40606</v>
          </cell>
          <cell r="C1058">
            <v>40606</v>
          </cell>
          <cell r="E1058">
            <v>6.74</v>
          </cell>
          <cell r="F1058" t="str">
            <v>GEL</v>
          </cell>
          <cell r="G1058">
            <v>3.9</v>
          </cell>
          <cell r="H1058" t="str">
            <v>USD</v>
          </cell>
        </row>
        <row r="1059">
          <cell r="B1059">
            <v>40606</v>
          </cell>
          <cell r="C1059">
            <v>40606</v>
          </cell>
          <cell r="E1059">
            <v>16.86</v>
          </cell>
          <cell r="F1059" t="str">
            <v>GEL</v>
          </cell>
          <cell r="G1059">
            <v>9.75</v>
          </cell>
          <cell r="H1059" t="str">
            <v>USD</v>
          </cell>
        </row>
        <row r="1060">
          <cell r="B1060">
            <v>40606</v>
          </cell>
          <cell r="C1060">
            <v>40606</v>
          </cell>
          <cell r="E1060">
            <v>6.74</v>
          </cell>
          <cell r="F1060" t="str">
            <v>GEL</v>
          </cell>
          <cell r="G1060">
            <v>3.9</v>
          </cell>
          <cell r="H1060" t="str">
            <v>USD</v>
          </cell>
        </row>
        <row r="1061">
          <cell r="B1061">
            <v>40606</v>
          </cell>
          <cell r="C1061">
            <v>40606</v>
          </cell>
          <cell r="E1061">
            <v>6.74</v>
          </cell>
          <cell r="F1061" t="str">
            <v>GEL</v>
          </cell>
          <cell r="G1061">
            <v>3.9</v>
          </cell>
          <cell r="H1061" t="str">
            <v>USD</v>
          </cell>
        </row>
        <row r="1062">
          <cell r="B1062">
            <v>40606</v>
          </cell>
          <cell r="C1062">
            <v>40606</v>
          </cell>
          <cell r="E1062">
            <v>10.120000000000001</v>
          </cell>
          <cell r="F1062" t="str">
            <v>GEL</v>
          </cell>
          <cell r="G1062">
            <v>5.8500000000000005</v>
          </cell>
          <cell r="H1062" t="str">
            <v>USD</v>
          </cell>
        </row>
        <row r="1063">
          <cell r="B1063">
            <v>40606</v>
          </cell>
          <cell r="C1063">
            <v>40606</v>
          </cell>
          <cell r="E1063">
            <v>6.74</v>
          </cell>
          <cell r="F1063" t="str">
            <v>GEL</v>
          </cell>
          <cell r="G1063">
            <v>3.9</v>
          </cell>
          <cell r="H1063" t="str">
            <v>USD</v>
          </cell>
        </row>
        <row r="1064">
          <cell r="B1064">
            <v>40606</v>
          </cell>
          <cell r="C1064">
            <v>40606</v>
          </cell>
          <cell r="E1064">
            <v>9.44</v>
          </cell>
          <cell r="F1064" t="str">
            <v>GEL</v>
          </cell>
          <cell r="G1064">
            <v>5.46</v>
          </cell>
          <cell r="H1064" t="str">
            <v>USD</v>
          </cell>
        </row>
        <row r="1065">
          <cell r="B1065">
            <v>40606</v>
          </cell>
          <cell r="C1065">
            <v>40606</v>
          </cell>
          <cell r="E1065">
            <v>20.22</v>
          </cell>
          <cell r="F1065" t="str">
            <v>GEL</v>
          </cell>
          <cell r="G1065">
            <v>11.700000000000001</v>
          </cell>
          <cell r="H1065" t="str">
            <v>USD</v>
          </cell>
        </row>
        <row r="1066">
          <cell r="B1066">
            <v>40606</v>
          </cell>
          <cell r="C1066">
            <v>40606</v>
          </cell>
          <cell r="E1066">
            <v>6.74</v>
          </cell>
          <cell r="F1066" t="str">
            <v>GEL</v>
          </cell>
          <cell r="G1066">
            <v>3.9</v>
          </cell>
          <cell r="H1066" t="str">
            <v>USD</v>
          </cell>
        </row>
        <row r="1067">
          <cell r="B1067">
            <v>40606</v>
          </cell>
          <cell r="C1067">
            <v>40606</v>
          </cell>
          <cell r="E1067">
            <v>6.74</v>
          </cell>
          <cell r="F1067" t="str">
            <v>GEL</v>
          </cell>
          <cell r="G1067">
            <v>3.9</v>
          </cell>
          <cell r="H1067" t="str">
            <v>USD</v>
          </cell>
        </row>
        <row r="1068">
          <cell r="B1068">
            <v>40606</v>
          </cell>
          <cell r="C1068">
            <v>40606</v>
          </cell>
          <cell r="E1068">
            <v>6.74</v>
          </cell>
          <cell r="F1068" t="str">
            <v>GEL</v>
          </cell>
          <cell r="G1068">
            <v>3.9</v>
          </cell>
          <cell r="H1068" t="str">
            <v>USD</v>
          </cell>
        </row>
        <row r="1069">
          <cell r="B1069">
            <v>40606</v>
          </cell>
          <cell r="C1069">
            <v>40606</v>
          </cell>
          <cell r="E1069">
            <v>13.49</v>
          </cell>
          <cell r="F1069" t="str">
            <v>GEL</v>
          </cell>
          <cell r="G1069">
            <v>7.8</v>
          </cell>
          <cell r="H1069" t="str">
            <v>USD</v>
          </cell>
        </row>
        <row r="1070">
          <cell r="B1070">
            <v>40606</v>
          </cell>
          <cell r="C1070">
            <v>40606</v>
          </cell>
          <cell r="E1070">
            <v>13.49</v>
          </cell>
          <cell r="F1070" t="str">
            <v>GEL</v>
          </cell>
          <cell r="G1070">
            <v>7.8</v>
          </cell>
          <cell r="H1070" t="str">
            <v>USD</v>
          </cell>
        </row>
        <row r="1071">
          <cell r="B1071">
            <v>40606</v>
          </cell>
          <cell r="C1071">
            <v>40606</v>
          </cell>
          <cell r="E1071">
            <v>20.23</v>
          </cell>
          <cell r="F1071" t="str">
            <v>GEL</v>
          </cell>
          <cell r="G1071">
            <v>11.700000000000001</v>
          </cell>
          <cell r="H1071" t="str">
            <v>USD</v>
          </cell>
        </row>
        <row r="1072">
          <cell r="B1072">
            <v>40606</v>
          </cell>
          <cell r="C1072">
            <v>40606</v>
          </cell>
          <cell r="E1072">
            <v>20.23</v>
          </cell>
          <cell r="F1072" t="str">
            <v>GEL</v>
          </cell>
          <cell r="G1072">
            <v>11.700000000000001</v>
          </cell>
          <cell r="H1072" t="str">
            <v>USD</v>
          </cell>
        </row>
        <row r="1073">
          <cell r="B1073">
            <v>40606</v>
          </cell>
          <cell r="C1073">
            <v>40606</v>
          </cell>
          <cell r="E1073">
            <v>20.23</v>
          </cell>
          <cell r="F1073" t="str">
            <v>GEL</v>
          </cell>
          <cell r="G1073">
            <v>11.700000000000001</v>
          </cell>
          <cell r="H1073" t="str">
            <v>USD</v>
          </cell>
        </row>
        <row r="1074">
          <cell r="B1074">
            <v>40606</v>
          </cell>
          <cell r="C1074">
            <v>40606</v>
          </cell>
          <cell r="E1074">
            <v>3.37</v>
          </cell>
          <cell r="F1074" t="str">
            <v>GEL</v>
          </cell>
          <cell r="G1074">
            <v>1.95</v>
          </cell>
          <cell r="H1074" t="str">
            <v>USD</v>
          </cell>
        </row>
        <row r="1075">
          <cell r="B1075">
            <v>40606</v>
          </cell>
          <cell r="C1075">
            <v>40606</v>
          </cell>
          <cell r="E1075">
            <v>6.74</v>
          </cell>
          <cell r="F1075" t="str">
            <v>GEL</v>
          </cell>
          <cell r="G1075">
            <v>3.9</v>
          </cell>
          <cell r="H1075" t="str">
            <v>USD</v>
          </cell>
        </row>
        <row r="1076">
          <cell r="B1076">
            <v>40606</v>
          </cell>
          <cell r="C1076">
            <v>40606</v>
          </cell>
          <cell r="E1076">
            <v>23.61</v>
          </cell>
          <cell r="F1076" t="str">
            <v>GEL</v>
          </cell>
          <cell r="G1076">
            <v>13.65</v>
          </cell>
          <cell r="H1076" t="str">
            <v>USD</v>
          </cell>
        </row>
        <row r="1077">
          <cell r="B1077">
            <v>40606</v>
          </cell>
          <cell r="C1077">
            <v>40606</v>
          </cell>
          <cell r="E1077">
            <v>3.37</v>
          </cell>
          <cell r="F1077" t="str">
            <v>GEL</v>
          </cell>
          <cell r="G1077">
            <v>1.95</v>
          </cell>
          <cell r="H1077" t="str">
            <v>USD</v>
          </cell>
        </row>
        <row r="1078">
          <cell r="B1078">
            <v>40606</v>
          </cell>
          <cell r="C1078">
            <v>40606</v>
          </cell>
          <cell r="E1078">
            <v>49.97</v>
          </cell>
          <cell r="F1078" t="str">
            <v>GEL</v>
          </cell>
          <cell r="G1078">
            <v>28.900000000000002</v>
          </cell>
          <cell r="H1078" t="str">
            <v>USD</v>
          </cell>
        </row>
        <row r="1079">
          <cell r="B1079">
            <v>40606</v>
          </cell>
          <cell r="C1079">
            <v>40606</v>
          </cell>
          <cell r="E1079">
            <v>6.1000000000000005</v>
          </cell>
          <cell r="F1079" t="str">
            <v>GEL</v>
          </cell>
          <cell r="G1079">
            <v>3.5300000000000002</v>
          </cell>
          <cell r="H1079" t="str">
            <v>USD</v>
          </cell>
        </row>
        <row r="1080">
          <cell r="B1080">
            <v>40606</v>
          </cell>
          <cell r="C1080">
            <v>40606</v>
          </cell>
          <cell r="E1080">
            <v>1.73</v>
          </cell>
          <cell r="F1080" t="str">
            <v>GEL</v>
          </cell>
          <cell r="G1080">
            <v>1</v>
          </cell>
          <cell r="H1080" t="str">
            <v>USD</v>
          </cell>
        </row>
        <row r="1081">
          <cell r="B1081">
            <v>40606</v>
          </cell>
          <cell r="C1081">
            <v>40606</v>
          </cell>
          <cell r="E1081">
            <v>4.32</v>
          </cell>
          <cell r="F1081" t="str">
            <v>GEL</v>
          </cell>
          <cell r="G1081">
            <v>2.5</v>
          </cell>
          <cell r="H1081" t="str">
            <v>USD</v>
          </cell>
        </row>
        <row r="1082">
          <cell r="B1082">
            <v>40606</v>
          </cell>
          <cell r="C1082">
            <v>40606</v>
          </cell>
          <cell r="E1082">
            <v>6.92</v>
          </cell>
          <cell r="F1082" t="str">
            <v>GEL</v>
          </cell>
          <cell r="G1082">
            <v>4</v>
          </cell>
          <cell r="H1082" t="str">
            <v>USD</v>
          </cell>
        </row>
        <row r="1083">
          <cell r="B1083">
            <v>40606</v>
          </cell>
          <cell r="C1083">
            <v>40606</v>
          </cell>
          <cell r="E1083">
            <v>0.86</v>
          </cell>
          <cell r="F1083" t="str">
            <v>GEL</v>
          </cell>
          <cell r="G1083">
            <v>0.5</v>
          </cell>
          <cell r="H1083" t="str">
            <v>USD</v>
          </cell>
        </row>
        <row r="1084">
          <cell r="B1084">
            <v>40606</v>
          </cell>
          <cell r="C1084">
            <v>40606</v>
          </cell>
          <cell r="E1084">
            <v>27.67</v>
          </cell>
          <cell r="F1084" t="str">
            <v>GEL</v>
          </cell>
          <cell r="G1084">
            <v>16</v>
          </cell>
          <cell r="H1084" t="str">
            <v>USD</v>
          </cell>
        </row>
        <row r="1085">
          <cell r="B1085">
            <v>40606</v>
          </cell>
          <cell r="C1085">
            <v>40606</v>
          </cell>
          <cell r="E1085">
            <v>6.74</v>
          </cell>
          <cell r="F1085" t="str">
            <v>GEL</v>
          </cell>
          <cell r="G1085">
            <v>3.9</v>
          </cell>
          <cell r="H1085" t="str">
            <v>USD</v>
          </cell>
        </row>
        <row r="1086">
          <cell r="B1086">
            <v>40606</v>
          </cell>
          <cell r="C1086">
            <v>40606</v>
          </cell>
          <cell r="E1086">
            <v>6.74</v>
          </cell>
          <cell r="F1086" t="str">
            <v>GEL</v>
          </cell>
          <cell r="G1086">
            <v>3.9</v>
          </cell>
          <cell r="H1086" t="str">
            <v>USD</v>
          </cell>
        </row>
        <row r="1087">
          <cell r="B1087">
            <v>40606</v>
          </cell>
          <cell r="C1087">
            <v>40606</v>
          </cell>
          <cell r="E1087">
            <v>33.72</v>
          </cell>
          <cell r="F1087" t="str">
            <v>GEL</v>
          </cell>
          <cell r="G1087">
            <v>19.5</v>
          </cell>
          <cell r="H1087" t="str">
            <v>USD</v>
          </cell>
        </row>
        <row r="1088">
          <cell r="B1088">
            <v>40606</v>
          </cell>
          <cell r="C1088">
            <v>40606</v>
          </cell>
          <cell r="E1088">
            <v>13.49</v>
          </cell>
          <cell r="F1088" t="str">
            <v>GEL</v>
          </cell>
          <cell r="G1088">
            <v>7.8</v>
          </cell>
          <cell r="H1088" t="str">
            <v>USD</v>
          </cell>
        </row>
        <row r="1089">
          <cell r="B1089">
            <v>40606</v>
          </cell>
          <cell r="C1089">
            <v>40606</v>
          </cell>
          <cell r="E1089">
            <v>13.48</v>
          </cell>
          <cell r="F1089" t="str">
            <v>GEL</v>
          </cell>
          <cell r="G1089">
            <v>7.8</v>
          </cell>
          <cell r="H1089" t="str">
            <v>USD</v>
          </cell>
        </row>
        <row r="1090">
          <cell r="B1090">
            <v>40606</v>
          </cell>
          <cell r="C1090">
            <v>40606</v>
          </cell>
          <cell r="E1090">
            <v>6.74</v>
          </cell>
          <cell r="F1090" t="str">
            <v>GEL</v>
          </cell>
          <cell r="G1090">
            <v>3.9</v>
          </cell>
          <cell r="H1090" t="str">
            <v>USD</v>
          </cell>
        </row>
        <row r="1091">
          <cell r="B1091">
            <v>40606</v>
          </cell>
          <cell r="C1091">
            <v>40606</v>
          </cell>
          <cell r="E1091">
            <v>6.74</v>
          </cell>
          <cell r="F1091" t="str">
            <v>GEL</v>
          </cell>
          <cell r="G1091">
            <v>3.9</v>
          </cell>
          <cell r="H1091" t="str">
            <v>USD</v>
          </cell>
        </row>
        <row r="1092">
          <cell r="B1092">
            <v>40606</v>
          </cell>
          <cell r="C1092">
            <v>40606</v>
          </cell>
          <cell r="E1092">
            <v>3.37</v>
          </cell>
          <cell r="F1092" t="str">
            <v>GEL</v>
          </cell>
          <cell r="G1092">
            <v>1.95</v>
          </cell>
          <cell r="H1092" t="str">
            <v>USD</v>
          </cell>
        </row>
        <row r="1093">
          <cell r="B1093">
            <v>40606</v>
          </cell>
          <cell r="C1093">
            <v>40606</v>
          </cell>
          <cell r="E1093">
            <v>10.11</v>
          </cell>
          <cell r="F1093" t="str">
            <v>GEL</v>
          </cell>
          <cell r="G1093">
            <v>5.8500000000000005</v>
          </cell>
          <cell r="H1093" t="str">
            <v>USD</v>
          </cell>
        </row>
        <row r="1094">
          <cell r="B1094">
            <v>40606</v>
          </cell>
          <cell r="C1094">
            <v>40606</v>
          </cell>
          <cell r="E1094">
            <v>6.74</v>
          </cell>
          <cell r="F1094" t="str">
            <v>GEL</v>
          </cell>
          <cell r="G1094">
            <v>3.9</v>
          </cell>
          <cell r="H1094" t="str">
            <v>USD</v>
          </cell>
        </row>
        <row r="1095">
          <cell r="B1095">
            <v>40606</v>
          </cell>
          <cell r="C1095">
            <v>40606</v>
          </cell>
          <cell r="E1095">
            <v>6.74</v>
          </cell>
          <cell r="F1095" t="str">
            <v>GEL</v>
          </cell>
          <cell r="G1095">
            <v>3.9</v>
          </cell>
          <cell r="H1095" t="str">
            <v>USD</v>
          </cell>
        </row>
        <row r="1096">
          <cell r="B1096">
            <v>40606</v>
          </cell>
          <cell r="C1096">
            <v>40606</v>
          </cell>
          <cell r="E1096">
            <v>3.37</v>
          </cell>
          <cell r="F1096" t="str">
            <v>GEL</v>
          </cell>
          <cell r="G1096">
            <v>1.95</v>
          </cell>
          <cell r="H1096" t="str">
            <v>USD</v>
          </cell>
        </row>
        <row r="1097">
          <cell r="B1097">
            <v>40606</v>
          </cell>
          <cell r="C1097">
            <v>40606</v>
          </cell>
          <cell r="E1097">
            <v>47.2</v>
          </cell>
          <cell r="F1097" t="str">
            <v>GEL</v>
          </cell>
          <cell r="G1097">
            <v>27.3</v>
          </cell>
          <cell r="H1097" t="str">
            <v>USD</v>
          </cell>
        </row>
        <row r="1098">
          <cell r="B1098">
            <v>40606</v>
          </cell>
          <cell r="C1098">
            <v>40606</v>
          </cell>
          <cell r="E1098">
            <v>3.37</v>
          </cell>
          <cell r="F1098" t="str">
            <v>GEL</v>
          </cell>
          <cell r="G1098">
            <v>1.95</v>
          </cell>
          <cell r="H1098" t="str">
            <v>USD</v>
          </cell>
        </row>
        <row r="1099">
          <cell r="B1099">
            <v>40606</v>
          </cell>
          <cell r="C1099">
            <v>40606</v>
          </cell>
          <cell r="E1099">
            <v>13.49</v>
          </cell>
          <cell r="F1099" t="str">
            <v>GEL</v>
          </cell>
          <cell r="G1099">
            <v>7.8</v>
          </cell>
          <cell r="H1099" t="str">
            <v>USD</v>
          </cell>
        </row>
        <row r="1100">
          <cell r="B1100">
            <v>40606</v>
          </cell>
          <cell r="C1100">
            <v>40606</v>
          </cell>
          <cell r="E1100">
            <v>5.39</v>
          </cell>
          <cell r="F1100" t="str">
            <v>GEL</v>
          </cell>
          <cell r="G1100">
            <v>3.12</v>
          </cell>
          <cell r="H1100" t="str">
            <v>USD</v>
          </cell>
        </row>
        <row r="1101">
          <cell r="B1101">
            <v>40606</v>
          </cell>
          <cell r="C1101">
            <v>40606</v>
          </cell>
          <cell r="E1101">
            <v>6.74</v>
          </cell>
          <cell r="F1101" t="str">
            <v>GEL</v>
          </cell>
          <cell r="G1101">
            <v>3.9</v>
          </cell>
          <cell r="H1101" t="str">
            <v>USD</v>
          </cell>
        </row>
        <row r="1102">
          <cell r="B1102">
            <v>40606</v>
          </cell>
          <cell r="C1102">
            <v>40606</v>
          </cell>
          <cell r="E1102">
            <v>6.74</v>
          </cell>
          <cell r="F1102" t="str">
            <v>GEL</v>
          </cell>
          <cell r="G1102">
            <v>3.9</v>
          </cell>
          <cell r="H1102" t="str">
            <v>USD</v>
          </cell>
        </row>
        <row r="1103">
          <cell r="B1103">
            <v>40606</v>
          </cell>
          <cell r="C1103">
            <v>40606</v>
          </cell>
          <cell r="E1103">
            <v>33.72</v>
          </cell>
          <cell r="F1103" t="str">
            <v>GEL</v>
          </cell>
          <cell r="G1103">
            <v>19.5</v>
          </cell>
          <cell r="H1103" t="str">
            <v>USD</v>
          </cell>
        </row>
        <row r="1104">
          <cell r="B1104">
            <v>40606</v>
          </cell>
          <cell r="C1104">
            <v>40606</v>
          </cell>
          <cell r="E1104">
            <v>6.74</v>
          </cell>
          <cell r="F1104" t="str">
            <v>GEL</v>
          </cell>
          <cell r="G1104">
            <v>3.9</v>
          </cell>
          <cell r="H1104" t="str">
            <v>USD</v>
          </cell>
        </row>
        <row r="1105">
          <cell r="B1105">
            <v>40606</v>
          </cell>
          <cell r="C1105">
            <v>40606</v>
          </cell>
          <cell r="E1105">
            <v>580.13</v>
          </cell>
          <cell r="F1105" t="str">
            <v>USD</v>
          </cell>
          <cell r="G1105">
            <v>1003.11</v>
          </cell>
          <cell r="H1105" t="str">
            <v>GEL</v>
          </cell>
        </row>
        <row r="1106">
          <cell r="B1106">
            <v>40606</v>
          </cell>
          <cell r="C1106">
            <v>40606</v>
          </cell>
          <cell r="E1106">
            <v>29.39</v>
          </cell>
          <cell r="F1106" t="str">
            <v>GEL</v>
          </cell>
          <cell r="G1106">
            <v>10.42</v>
          </cell>
          <cell r="H1106" t="str">
            <v>GBP</v>
          </cell>
        </row>
        <row r="1107">
          <cell r="B1107">
            <v>40606</v>
          </cell>
          <cell r="C1107">
            <v>40606</v>
          </cell>
          <cell r="E1107">
            <v>462.95</v>
          </cell>
          <cell r="F1107" t="str">
            <v>GEL</v>
          </cell>
          <cell r="G1107">
            <v>973.15</v>
          </cell>
          <cell r="H1107" t="str">
            <v>ILS</v>
          </cell>
        </row>
        <row r="1108">
          <cell r="B1108">
            <v>40606</v>
          </cell>
          <cell r="C1108">
            <v>40606</v>
          </cell>
          <cell r="E1108">
            <v>1247.25</v>
          </cell>
          <cell r="F1108" t="str">
            <v>GEL</v>
          </cell>
          <cell r="G1108">
            <v>733.68000000000006</v>
          </cell>
          <cell r="H1108" t="str">
            <v>USD</v>
          </cell>
        </row>
        <row r="1109">
          <cell r="B1109">
            <v>40606</v>
          </cell>
          <cell r="C1109">
            <v>40606</v>
          </cell>
          <cell r="E1109">
            <v>10070</v>
          </cell>
          <cell r="F1109" t="str">
            <v>USD</v>
          </cell>
          <cell r="G1109">
            <v>17606.95</v>
          </cell>
          <cell r="H1109" t="str">
            <v>GEL</v>
          </cell>
        </row>
        <row r="1110">
          <cell r="B1110">
            <v>40606</v>
          </cell>
          <cell r="C1110">
            <v>40606</v>
          </cell>
          <cell r="E1110">
            <v>33.72</v>
          </cell>
          <cell r="F1110" t="str">
            <v>GEL</v>
          </cell>
          <cell r="G1110">
            <v>19.5</v>
          </cell>
          <cell r="H1110" t="str">
            <v>USD</v>
          </cell>
        </row>
        <row r="1111">
          <cell r="B1111">
            <v>40606</v>
          </cell>
          <cell r="C1111">
            <v>40606</v>
          </cell>
          <cell r="E1111">
            <v>6.74</v>
          </cell>
          <cell r="F1111" t="str">
            <v>GEL</v>
          </cell>
          <cell r="G1111">
            <v>3.9</v>
          </cell>
          <cell r="H1111" t="str">
            <v>USD</v>
          </cell>
        </row>
        <row r="1112">
          <cell r="B1112">
            <v>40606</v>
          </cell>
          <cell r="C1112">
            <v>40606</v>
          </cell>
          <cell r="E1112">
            <v>33.72</v>
          </cell>
          <cell r="F1112" t="str">
            <v>GEL</v>
          </cell>
          <cell r="G1112">
            <v>19.5</v>
          </cell>
          <cell r="H1112" t="str">
            <v>USD</v>
          </cell>
        </row>
        <row r="1113">
          <cell r="B1113">
            <v>40606</v>
          </cell>
          <cell r="C1113">
            <v>40606</v>
          </cell>
          <cell r="E1113">
            <v>13.49</v>
          </cell>
          <cell r="F1113" t="str">
            <v>GEL</v>
          </cell>
          <cell r="G1113">
            <v>7.8</v>
          </cell>
          <cell r="H1113" t="str">
            <v>USD</v>
          </cell>
        </row>
        <row r="1114">
          <cell r="B1114">
            <v>40606</v>
          </cell>
          <cell r="C1114">
            <v>40606</v>
          </cell>
          <cell r="E1114">
            <v>6.74</v>
          </cell>
          <cell r="F1114" t="str">
            <v>GEL</v>
          </cell>
          <cell r="G1114">
            <v>3.9</v>
          </cell>
          <cell r="H1114" t="str">
            <v>USD</v>
          </cell>
        </row>
        <row r="1115">
          <cell r="B1115">
            <v>40606</v>
          </cell>
          <cell r="C1115">
            <v>40606</v>
          </cell>
          <cell r="E1115">
            <v>13.49</v>
          </cell>
          <cell r="F1115" t="str">
            <v>GEL</v>
          </cell>
          <cell r="G1115">
            <v>7.8</v>
          </cell>
          <cell r="H1115" t="str">
            <v>USD</v>
          </cell>
        </row>
        <row r="1116">
          <cell r="B1116">
            <v>40606</v>
          </cell>
          <cell r="C1116">
            <v>40606</v>
          </cell>
          <cell r="E1116">
            <v>6.74</v>
          </cell>
          <cell r="F1116" t="str">
            <v>GEL</v>
          </cell>
          <cell r="G1116">
            <v>3.9</v>
          </cell>
          <cell r="H1116" t="str">
            <v>USD</v>
          </cell>
        </row>
        <row r="1117">
          <cell r="B1117">
            <v>40606</v>
          </cell>
          <cell r="C1117">
            <v>40606</v>
          </cell>
          <cell r="E1117">
            <v>40.46</v>
          </cell>
          <cell r="F1117" t="str">
            <v>GEL</v>
          </cell>
          <cell r="G1117">
            <v>23.400000000000002</v>
          </cell>
          <cell r="H1117" t="str">
            <v>USD</v>
          </cell>
        </row>
        <row r="1118">
          <cell r="B1118">
            <v>40606</v>
          </cell>
          <cell r="C1118">
            <v>40606</v>
          </cell>
          <cell r="E1118">
            <v>33.72</v>
          </cell>
          <cell r="F1118" t="str">
            <v>GEL</v>
          </cell>
          <cell r="G1118">
            <v>19.5</v>
          </cell>
          <cell r="H1118" t="str">
            <v>USD</v>
          </cell>
        </row>
        <row r="1119">
          <cell r="B1119">
            <v>40606</v>
          </cell>
          <cell r="C1119">
            <v>40606</v>
          </cell>
          <cell r="E1119">
            <v>6.74</v>
          </cell>
          <cell r="F1119" t="str">
            <v>GEL</v>
          </cell>
          <cell r="G1119">
            <v>3.9</v>
          </cell>
          <cell r="H1119" t="str">
            <v>USD</v>
          </cell>
        </row>
        <row r="1120">
          <cell r="B1120">
            <v>40606</v>
          </cell>
          <cell r="C1120">
            <v>40606</v>
          </cell>
          <cell r="E1120">
            <v>6.74</v>
          </cell>
          <cell r="F1120" t="str">
            <v>GEL</v>
          </cell>
          <cell r="G1120">
            <v>3.9</v>
          </cell>
          <cell r="H1120" t="str">
            <v>USD</v>
          </cell>
        </row>
        <row r="1121">
          <cell r="B1121">
            <v>40606</v>
          </cell>
          <cell r="C1121">
            <v>40606</v>
          </cell>
          <cell r="E1121">
            <v>13.49</v>
          </cell>
          <cell r="F1121" t="str">
            <v>GEL</v>
          </cell>
          <cell r="G1121">
            <v>7.8</v>
          </cell>
          <cell r="H1121" t="str">
            <v>USD</v>
          </cell>
        </row>
        <row r="1122">
          <cell r="B1122">
            <v>40606</v>
          </cell>
          <cell r="C1122">
            <v>40606</v>
          </cell>
          <cell r="E1122">
            <v>1.3800000000000001</v>
          </cell>
          <cell r="F1122" t="str">
            <v>GEL</v>
          </cell>
          <cell r="G1122">
            <v>0.8</v>
          </cell>
          <cell r="H1122" t="str">
            <v>USD</v>
          </cell>
        </row>
        <row r="1123">
          <cell r="B1123">
            <v>40606</v>
          </cell>
          <cell r="C1123">
            <v>40606</v>
          </cell>
          <cell r="E1123">
            <v>13.49</v>
          </cell>
          <cell r="F1123" t="str">
            <v>GEL</v>
          </cell>
          <cell r="G1123">
            <v>7.8</v>
          </cell>
          <cell r="H1123" t="str">
            <v>USD</v>
          </cell>
        </row>
        <row r="1124">
          <cell r="B1124">
            <v>40606</v>
          </cell>
          <cell r="C1124">
            <v>40606</v>
          </cell>
          <cell r="E1124">
            <v>10.11</v>
          </cell>
          <cell r="F1124" t="str">
            <v>GEL</v>
          </cell>
          <cell r="G1124">
            <v>5.8500000000000005</v>
          </cell>
          <cell r="H1124" t="str">
            <v>USD</v>
          </cell>
        </row>
        <row r="1125">
          <cell r="B1125">
            <v>40606</v>
          </cell>
          <cell r="C1125">
            <v>40606</v>
          </cell>
          <cell r="E1125">
            <v>13.49</v>
          </cell>
          <cell r="F1125" t="str">
            <v>GEL</v>
          </cell>
          <cell r="G1125">
            <v>7.8</v>
          </cell>
          <cell r="H1125" t="str">
            <v>USD</v>
          </cell>
        </row>
        <row r="1126">
          <cell r="B1126">
            <v>40606</v>
          </cell>
          <cell r="C1126">
            <v>40606</v>
          </cell>
          <cell r="E1126">
            <v>6.74</v>
          </cell>
          <cell r="F1126" t="str">
            <v>GEL</v>
          </cell>
          <cell r="G1126">
            <v>3.9</v>
          </cell>
          <cell r="H1126" t="str">
            <v>USD</v>
          </cell>
        </row>
        <row r="1127">
          <cell r="B1127">
            <v>40606</v>
          </cell>
          <cell r="C1127">
            <v>40606</v>
          </cell>
          <cell r="E1127">
            <v>13.49</v>
          </cell>
          <cell r="F1127" t="str">
            <v>GEL</v>
          </cell>
          <cell r="G1127">
            <v>7.8</v>
          </cell>
          <cell r="H1127" t="str">
            <v>USD</v>
          </cell>
        </row>
        <row r="1128">
          <cell r="B1128">
            <v>40606</v>
          </cell>
          <cell r="C1128">
            <v>40606</v>
          </cell>
          <cell r="E1128">
            <v>13.49</v>
          </cell>
          <cell r="F1128" t="str">
            <v>GEL</v>
          </cell>
          <cell r="G1128">
            <v>7.8</v>
          </cell>
          <cell r="H1128" t="str">
            <v>USD</v>
          </cell>
        </row>
        <row r="1129">
          <cell r="B1129">
            <v>40606</v>
          </cell>
          <cell r="C1129">
            <v>40606</v>
          </cell>
          <cell r="E1129">
            <v>47.2</v>
          </cell>
          <cell r="F1129" t="str">
            <v>GEL</v>
          </cell>
          <cell r="G1129">
            <v>27.3</v>
          </cell>
          <cell r="H1129" t="str">
            <v>USD</v>
          </cell>
        </row>
        <row r="1130">
          <cell r="B1130">
            <v>40606</v>
          </cell>
          <cell r="C1130">
            <v>40606</v>
          </cell>
          <cell r="E1130">
            <v>6.74</v>
          </cell>
          <cell r="F1130" t="str">
            <v>GEL</v>
          </cell>
          <cell r="G1130">
            <v>3.9</v>
          </cell>
          <cell r="H1130" t="str">
            <v>USD</v>
          </cell>
        </row>
        <row r="1131">
          <cell r="B1131">
            <v>40606</v>
          </cell>
          <cell r="C1131">
            <v>40606</v>
          </cell>
          <cell r="E1131">
            <v>37.090000000000003</v>
          </cell>
          <cell r="F1131" t="str">
            <v>GEL</v>
          </cell>
          <cell r="G1131">
            <v>21.45</v>
          </cell>
          <cell r="H1131" t="str">
            <v>USD</v>
          </cell>
        </row>
        <row r="1132">
          <cell r="B1132">
            <v>40606</v>
          </cell>
          <cell r="C1132">
            <v>40606</v>
          </cell>
          <cell r="E1132">
            <v>6.74</v>
          </cell>
          <cell r="F1132" t="str">
            <v>GEL</v>
          </cell>
          <cell r="G1132">
            <v>3.9</v>
          </cell>
          <cell r="H1132" t="str">
            <v>USD</v>
          </cell>
        </row>
        <row r="1133">
          <cell r="B1133">
            <v>40606</v>
          </cell>
          <cell r="C1133">
            <v>40606</v>
          </cell>
          <cell r="E1133">
            <v>5.1000000000000005</v>
          </cell>
          <cell r="F1133" t="str">
            <v>GEL</v>
          </cell>
          <cell r="G1133">
            <v>2.95</v>
          </cell>
          <cell r="H1133" t="str">
            <v>USD</v>
          </cell>
        </row>
        <row r="1134">
          <cell r="B1134">
            <v>40606</v>
          </cell>
          <cell r="C1134">
            <v>40606</v>
          </cell>
          <cell r="E1134">
            <v>6.74</v>
          </cell>
          <cell r="F1134" t="str">
            <v>GEL</v>
          </cell>
          <cell r="G1134">
            <v>3.9</v>
          </cell>
          <cell r="H1134" t="str">
            <v>USD</v>
          </cell>
        </row>
        <row r="1135">
          <cell r="B1135">
            <v>40606</v>
          </cell>
          <cell r="C1135">
            <v>40606</v>
          </cell>
          <cell r="E1135">
            <v>8.09</v>
          </cell>
          <cell r="F1135" t="str">
            <v>GEL</v>
          </cell>
          <cell r="G1135">
            <v>4.68</v>
          </cell>
          <cell r="H1135" t="str">
            <v>USD</v>
          </cell>
        </row>
        <row r="1136">
          <cell r="B1136">
            <v>40606</v>
          </cell>
          <cell r="C1136">
            <v>40606</v>
          </cell>
          <cell r="E1136">
            <v>6.74</v>
          </cell>
          <cell r="F1136" t="str">
            <v>GEL</v>
          </cell>
          <cell r="G1136">
            <v>3.9</v>
          </cell>
          <cell r="H1136" t="str">
            <v>USD</v>
          </cell>
        </row>
        <row r="1137">
          <cell r="B1137">
            <v>40606</v>
          </cell>
          <cell r="C1137">
            <v>40606</v>
          </cell>
          <cell r="E1137">
            <v>101.15</v>
          </cell>
          <cell r="F1137" t="str">
            <v>GEL</v>
          </cell>
          <cell r="G1137">
            <v>58.5</v>
          </cell>
          <cell r="H1137" t="str">
            <v>USD</v>
          </cell>
        </row>
        <row r="1138">
          <cell r="B1138">
            <v>40606</v>
          </cell>
          <cell r="C1138">
            <v>40606</v>
          </cell>
          <cell r="E1138">
            <v>20.23</v>
          </cell>
          <cell r="F1138" t="str">
            <v>GEL</v>
          </cell>
          <cell r="G1138">
            <v>11.700000000000001</v>
          </cell>
          <cell r="H1138" t="str">
            <v>USD</v>
          </cell>
        </row>
        <row r="1139">
          <cell r="B1139">
            <v>40606</v>
          </cell>
          <cell r="C1139">
            <v>40606</v>
          </cell>
          <cell r="E1139">
            <v>134.88</v>
          </cell>
          <cell r="F1139" t="str">
            <v>GEL</v>
          </cell>
          <cell r="G1139">
            <v>78</v>
          </cell>
          <cell r="H1139" t="str">
            <v>USD</v>
          </cell>
        </row>
        <row r="1140">
          <cell r="B1140">
            <v>40606</v>
          </cell>
          <cell r="C1140">
            <v>40606</v>
          </cell>
          <cell r="E1140">
            <v>6.74</v>
          </cell>
          <cell r="F1140" t="str">
            <v>GEL</v>
          </cell>
          <cell r="G1140">
            <v>3.9</v>
          </cell>
          <cell r="H1140" t="str">
            <v>USD</v>
          </cell>
        </row>
        <row r="1141">
          <cell r="B1141">
            <v>40606</v>
          </cell>
          <cell r="C1141">
            <v>40606</v>
          </cell>
          <cell r="E1141">
            <v>60.69</v>
          </cell>
          <cell r="F1141" t="str">
            <v>GEL</v>
          </cell>
          <cell r="G1141">
            <v>35.1</v>
          </cell>
          <cell r="H1141" t="str">
            <v>USD</v>
          </cell>
        </row>
        <row r="1142">
          <cell r="B1142">
            <v>40606</v>
          </cell>
          <cell r="C1142">
            <v>40606</v>
          </cell>
          <cell r="E1142">
            <v>1.97</v>
          </cell>
          <cell r="F1142" t="str">
            <v>GEL</v>
          </cell>
          <cell r="G1142">
            <v>1.1400000000000001</v>
          </cell>
          <cell r="H1142" t="str">
            <v>USD</v>
          </cell>
        </row>
        <row r="1143">
          <cell r="B1143">
            <v>40606</v>
          </cell>
          <cell r="C1143">
            <v>40606</v>
          </cell>
          <cell r="E1143">
            <v>2.77</v>
          </cell>
          <cell r="F1143" t="str">
            <v>GEL</v>
          </cell>
          <cell r="G1143">
            <v>1.6</v>
          </cell>
          <cell r="H1143" t="str">
            <v>USD</v>
          </cell>
        </row>
        <row r="1144">
          <cell r="B1144">
            <v>40606</v>
          </cell>
          <cell r="C1144">
            <v>40606</v>
          </cell>
          <cell r="E1144">
            <v>6.92</v>
          </cell>
          <cell r="F1144" t="str">
            <v>GEL</v>
          </cell>
          <cell r="G1144">
            <v>4</v>
          </cell>
          <cell r="H1144" t="str">
            <v>USD</v>
          </cell>
        </row>
        <row r="1145">
          <cell r="B1145">
            <v>40606</v>
          </cell>
          <cell r="C1145">
            <v>40606</v>
          </cell>
          <cell r="E1145">
            <v>1.3800000000000001</v>
          </cell>
          <cell r="F1145" t="str">
            <v>GEL</v>
          </cell>
          <cell r="G1145">
            <v>0.8</v>
          </cell>
          <cell r="H1145" t="str">
            <v>USD</v>
          </cell>
        </row>
        <row r="1146">
          <cell r="B1146">
            <v>40606</v>
          </cell>
          <cell r="C1146">
            <v>40606</v>
          </cell>
          <cell r="E1146">
            <v>17.990000000000002</v>
          </cell>
          <cell r="F1146" t="str">
            <v>GEL</v>
          </cell>
          <cell r="G1146">
            <v>10.4</v>
          </cell>
          <cell r="H1146" t="str">
            <v>USD</v>
          </cell>
        </row>
        <row r="1147">
          <cell r="B1147">
            <v>40606</v>
          </cell>
          <cell r="C1147">
            <v>40606</v>
          </cell>
          <cell r="E1147">
            <v>2.77</v>
          </cell>
          <cell r="F1147" t="str">
            <v>GEL</v>
          </cell>
          <cell r="G1147">
            <v>1.6</v>
          </cell>
          <cell r="H1147" t="str">
            <v>USD</v>
          </cell>
        </row>
        <row r="1148">
          <cell r="B1148">
            <v>40606</v>
          </cell>
          <cell r="C1148">
            <v>40606</v>
          </cell>
          <cell r="E1148">
            <v>3.47</v>
          </cell>
          <cell r="F1148" t="str">
            <v>GEL</v>
          </cell>
          <cell r="G1148">
            <v>2</v>
          </cell>
          <cell r="H1148" t="str">
            <v>USD</v>
          </cell>
        </row>
        <row r="1149">
          <cell r="B1149">
            <v>40606</v>
          </cell>
          <cell r="C1149">
            <v>40606</v>
          </cell>
          <cell r="E1149">
            <v>0.69000000000000006</v>
          </cell>
          <cell r="F1149" t="str">
            <v>GEL</v>
          </cell>
          <cell r="G1149">
            <v>0.4</v>
          </cell>
          <cell r="H1149" t="str">
            <v>USD</v>
          </cell>
        </row>
        <row r="1150">
          <cell r="B1150">
            <v>40606</v>
          </cell>
          <cell r="C1150">
            <v>40606</v>
          </cell>
          <cell r="E1150">
            <v>3.12</v>
          </cell>
          <cell r="F1150" t="str">
            <v>GEL</v>
          </cell>
          <cell r="G1150">
            <v>1.8</v>
          </cell>
          <cell r="H1150" t="str">
            <v>USD</v>
          </cell>
        </row>
        <row r="1151">
          <cell r="B1151">
            <v>40606</v>
          </cell>
          <cell r="C1151">
            <v>40606</v>
          </cell>
          <cell r="E1151">
            <v>1</v>
          </cell>
          <cell r="F1151" t="str">
            <v>GEL</v>
          </cell>
          <cell r="G1151">
            <v>0.57999999999999996</v>
          </cell>
          <cell r="H1151" t="str">
            <v>USD</v>
          </cell>
        </row>
        <row r="1152">
          <cell r="B1152">
            <v>40606</v>
          </cell>
          <cell r="C1152">
            <v>40606</v>
          </cell>
          <cell r="E1152">
            <v>6.45</v>
          </cell>
          <cell r="F1152" t="str">
            <v>GEL</v>
          </cell>
          <cell r="G1152">
            <v>3.72</v>
          </cell>
          <cell r="H1152" t="str">
            <v>USD</v>
          </cell>
        </row>
        <row r="1153">
          <cell r="B1153">
            <v>40606</v>
          </cell>
          <cell r="C1153">
            <v>40606</v>
          </cell>
          <cell r="E1153">
            <v>0.21</v>
          </cell>
          <cell r="F1153" t="str">
            <v>GEL</v>
          </cell>
          <cell r="G1153">
            <v>0.12</v>
          </cell>
          <cell r="H1153" t="str">
            <v>USD</v>
          </cell>
        </row>
        <row r="1154">
          <cell r="B1154">
            <v>40606</v>
          </cell>
          <cell r="C1154">
            <v>40606</v>
          </cell>
          <cell r="E1154">
            <v>6.22</v>
          </cell>
          <cell r="F1154" t="str">
            <v>GEL</v>
          </cell>
          <cell r="G1154">
            <v>3.6</v>
          </cell>
          <cell r="H1154" t="str">
            <v>USD</v>
          </cell>
        </row>
        <row r="1155">
          <cell r="B1155">
            <v>40606</v>
          </cell>
          <cell r="C1155">
            <v>40606</v>
          </cell>
          <cell r="E1155">
            <v>2.0699999999999998</v>
          </cell>
          <cell r="F1155" t="str">
            <v>GEL</v>
          </cell>
          <cell r="G1155">
            <v>1.2</v>
          </cell>
          <cell r="H1155" t="str">
            <v>USD</v>
          </cell>
        </row>
        <row r="1156">
          <cell r="B1156">
            <v>40606</v>
          </cell>
          <cell r="C1156">
            <v>40606</v>
          </cell>
          <cell r="E1156">
            <v>1.04</v>
          </cell>
          <cell r="F1156" t="str">
            <v>GEL</v>
          </cell>
          <cell r="G1156">
            <v>0.6</v>
          </cell>
          <cell r="H1156" t="str">
            <v>USD</v>
          </cell>
        </row>
        <row r="1157">
          <cell r="B1157">
            <v>40606</v>
          </cell>
          <cell r="C1157">
            <v>40606</v>
          </cell>
          <cell r="E1157">
            <v>3.29</v>
          </cell>
          <cell r="F1157" t="str">
            <v>GEL</v>
          </cell>
          <cell r="G1157">
            <v>1.9000000000000001</v>
          </cell>
          <cell r="H1157" t="str">
            <v>USD</v>
          </cell>
        </row>
        <row r="1158">
          <cell r="B1158">
            <v>40606</v>
          </cell>
          <cell r="C1158">
            <v>40606</v>
          </cell>
          <cell r="E1158">
            <v>1.73</v>
          </cell>
          <cell r="F1158" t="str">
            <v>GEL</v>
          </cell>
          <cell r="G1158">
            <v>1</v>
          </cell>
          <cell r="H1158" t="str">
            <v>USD</v>
          </cell>
        </row>
        <row r="1159">
          <cell r="B1159">
            <v>40606</v>
          </cell>
          <cell r="C1159">
            <v>40606</v>
          </cell>
          <cell r="E1159">
            <v>1</v>
          </cell>
          <cell r="F1159" t="str">
            <v>GEL</v>
          </cell>
          <cell r="G1159">
            <v>0.57999999999999996</v>
          </cell>
          <cell r="H1159" t="str">
            <v>USD</v>
          </cell>
        </row>
        <row r="1160">
          <cell r="B1160">
            <v>40606</v>
          </cell>
          <cell r="C1160">
            <v>40606</v>
          </cell>
          <cell r="E1160">
            <v>11.77</v>
          </cell>
          <cell r="F1160" t="str">
            <v>GEL</v>
          </cell>
          <cell r="G1160">
            <v>6.8</v>
          </cell>
          <cell r="H1160" t="str">
            <v>USD</v>
          </cell>
        </row>
        <row r="1161">
          <cell r="B1161">
            <v>40606</v>
          </cell>
          <cell r="C1161">
            <v>40606</v>
          </cell>
          <cell r="E1161">
            <v>2.77</v>
          </cell>
          <cell r="F1161" t="str">
            <v>GEL</v>
          </cell>
          <cell r="G1161">
            <v>1.6</v>
          </cell>
          <cell r="H1161" t="str">
            <v>USD</v>
          </cell>
        </row>
        <row r="1162">
          <cell r="B1162">
            <v>40606</v>
          </cell>
          <cell r="C1162">
            <v>40606</v>
          </cell>
          <cell r="E1162">
            <v>2.77</v>
          </cell>
          <cell r="F1162" t="str">
            <v>GEL</v>
          </cell>
          <cell r="G1162">
            <v>1.6</v>
          </cell>
          <cell r="H1162" t="str">
            <v>USD</v>
          </cell>
        </row>
        <row r="1163">
          <cell r="B1163">
            <v>40606</v>
          </cell>
          <cell r="C1163">
            <v>40606</v>
          </cell>
          <cell r="E1163">
            <v>77866.33</v>
          </cell>
          <cell r="F1163" t="str">
            <v>GEL</v>
          </cell>
          <cell r="G1163">
            <v>45766.8</v>
          </cell>
          <cell r="H1163" t="str">
            <v>USD</v>
          </cell>
        </row>
        <row r="1164">
          <cell r="B1164">
            <v>40606</v>
          </cell>
          <cell r="C1164">
            <v>40606</v>
          </cell>
          <cell r="E1164">
            <v>3140.3</v>
          </cell>
          <cell r="F1164" t="str">
            <v>GEL</v>
          </cell>
          <cell r="G1164">
            <v>1355.79</v>
          </cell>
          <cell r="H1164" t="str">
            <v>EUR</v>
          </cell>
        </row>
        <row r="1165">
          <cell r="B1165">
            <v>40606</v>
          </cell>
          <cell r="C1165">
            <v>40606</v>
          </cell>
          <cell r="E1165">
            <v>1103.47</v>
          </cell>
          <cell r="F1165" t="str">
            <v>USD</v>
          </cell>
          <cell r="G1165">
            <v>1931.69</v>
          </cell>
          <cell r="H1165" t="str">
            <v>GEL</v>
          </cell>
        </row>
        <row r="1166">
          <cell r="B1166">
            <v>40606</v>
          </cell>
          <cell r="C1166">
            <v>40606</v>
          </cell>
          <cell r="E1166">
            <v>1.37</v>
          </cell>
          <cell r="F1166" t="str">
            <v>GEL</v>
          </cell>
          <cell r="G1166">
            <v>0.79</v>
          </cell>
          <cell r="H1166" t="str">
            <v>USD</v>
          </cell>
        </row>
        <row r="1167">
          <cell r="B1167">
            <v>40606</v>
          </cell>
          <cell r="C1167">
            <v>40606</v>
          </cell>
          <cell r="E1167">
            <v>0.69000000000000006</v>
          </cell>
          <cell r="F1167" t="str">
            <v>GEL</v>
          </cell>
          <cell r="G1167">
            <v>0.4</v>
          </cell>
          <cell r="H1167" t="str">
            <v>USD</v>
          </cell>
        </row>
        <row r="1168">
          <cell r="B1168">
            <v>40606</v>
          </cell>
          <cell r="C1168">
            <v>40606</v>
          </cell>
          <cell r="E1168">
            <v>49.63</v>
          </cell>
          <cell r="F1168" t="str">
            <v>GEL</v>
          </cell>
          <cell r="G1168">
            <v>28.7</v>
          </cell>
          <cell r="H1168" t="str">
            <v>USD</v>
          </cell>
        </row>
        <row r="1169">
          <cell r="B1169">
            <v>40606</v>
          </cell>
          <cell r="C1169">
            <v>40606</v>
          </cell>
          <cell r="E1169">
            <v>1.54</v>
          </cell>
          <cell r="F1169" t="str">
            <v>GEL</v>
          </cell>
          <cell r="G1169">
            <v>0.89</v>
          </cell>
          <cell r="H1169" t="str">
            <v>USD</v>
          </cell>
        </row>
        <row r="1170">
          <cell r="B1170">
            <v>40606</v>
          </cell>
          <cell r="C1170">
            <v>40606</v>
          </cell>
          <cell r="E1170">
            <v>1.0900000000000001</v>
          </cell>
          <cell r="F1170" t="str">
            <v>GEL</v>
          </cell>
          <cell r="G1170">
            <v>0.63</v>
          </cell>
          <cell r="H1170" t="str">
            <v>USD</v>
          </cell>
        </row>
        <row r="1171">
          <cell r="B1171">
            <v>40606</v>
          </cell>
          <cell r="C1171">
            <v>40606</v>
          </cell>
          <cell r="E1171">
            <v>0.85</v>
          </cell>
          <cell r="F1171" t="str">
            <v>GEL</v>
          </cell>
          <cell r="G1171">
            <v>0.49</v>
          </cell>
          <cell r="H1171" t="str">
            <v>USD</v>
          </cell>
        </row>
        <row r="1172">
          <cell r="B1172">
            <v>40606</v>
          </cell>
          <cell r="C1172">
            <v>40606</v>
          </cell>
          <cell r="E1172">
            <v>26.75</v>
          </cell>
          <cell r="F1172" t="str">
            <v>GEL</v>
          </cell>
          <cell r="G1172">
            <v>15.47</v>
          </cell>
          <cell r="H1172" t="str">
            <v>USD</v>
          </cell>
        </row>
        <row r="1173">
          <cell r="B1173">
            <v>40606</v>
          </cell>
          <cell r="C1173">
            <v>40606</v>
          </cell>
          <cell r="E1173">
            <v>15.34</v>
          </cell>
          <cell r="F1173" t="str">
            <v>GEL</v>
          </cell>
          <cell r="G1173">
            <v>8.870000000000001</v>
          </cell>
          <cell r="H1173" t="str">
            <v>USD</v>
          </cell>
        </row>
        <row r="1174">
          <cell r="B1174">
            <v>40606</v>
          </cell>
          <cell r="C1174">
            <v>40606</v>
          </cell>
          <cell r="E1174">
            <v>2.56</v>
          </cell>
          <cell r="F1174" t="str">
            <v>GEL</v>
          </cell>
          <cell r="G1174">
            <v>1.48</v>
          </cell>
          <cell r="H1174" t="str">
            <v>USD</v>
          </cell>
        </row>
        <row r="1175">
          <cell r="B1175">
            <v>40606</v>
          </cell>
          <cell r="C1175">
            <v>40606</v>
          </cell>
          <cell r="E1175">
            <v>108.48</v>
          </cell>
          <cell r="F1175" t="str">
            <v>GEL</v>
          </cell>
          <cell r="G1175">
            <v>62.74</v>
          </cell>
          <cell r="H1175" t="str">
            <v>USD</v>
          </cell>
        </row>
        <row r="1176">
          <cell r="B1176">
            <v>40606</v>
          </cell>
          <cell r="C1176">
            <v>40606</v>
          </cell>
          <cell r="E1176">
            <v>20.54</v>
          </cell>
          <cell r="F1176" t="str">
            <v>GEL</v>
          </cell>
          <cell r="G1176">
            <v>11.88</v>
          </cell>
          <cell r="H1176" t="str">
            <v>USD</v>
          </cell>
        </row>
        <row r="1177">
          <cell r="B1177">
            <v>40606</v>
          </cell>
          <cell r="C1177">
            <v>40606</v>
          </cell>
          <cell r="E1177">
            <v>1.6300000000000001</v>
          </cell>
          <cell r="F1177" t="str">
            <v>GEL</v>
          </cell>
          <cell r="G1177">
            <v>0.94000000000000006</v>
          </cell>
          <cell r="H1177" t="str">
            <v>USD</v>
          </cell>
        </row>
        <row r="1178">
          <cell r="B1178">
            <v>40606</v>
          </cell>
          <cell r="C1178">
            <v>40606</v>
          </cell>
          <cell r="E1178">
            <v>27.32</v>
          </cell>
          <cell r="F1178" t="str">
            <v>GEL</v>
          </cell>
          <cell r="G1178">
            <v>15.8</v>
          </cell>
          <cell r="H1178" t="str">
            <v>USD</v>
          </cell>
        </row>
        <row r="1179">
          <cell r="B1179">
            <v>40606</v>
          </cell>
          <cell r="C1179">
            <v>40606</v>
          </cell>
          <cell r="E1179">
            <v>22.88</v>
          </cell>
          <cell r="F1179" t="str">
            <v>GEL</v>
          </cell>
          <cell r="G1179">
            <v>13.23</v>
          </cell>
          <cell r="H1179" t="str">
            <v>USD</v>
          </cell>
        </row>
        <row r="1180">
          <cell r="B1180">
            <v>40606</v>
          </cell>
          <cell r="C1180">
            <v>40606</v>
          </cell>
          <cell r="E1180">
            <v>670000</v>
          </cell>
          <cell r="F1180" t="str">
            <v>EUR</v>
          </cell>
          <cell r="G1180">
            <v>935440.6</v>
          </cell>
          <cell r="H1180" t="str">
            <v>USD</v>
          </cell>
        </row>
        <row r="1181">
          <cell r="B1181">
            <v>40606</v>
          </cell>
          <cell r="C1181">
            <v>40606</v>
          </cell>
          <cell r="E1181">
            <v>50000</v>
          </cell>
          <cell r="F1181" t="str">
            <v>EUR</v>
          </cell>
          <cell r="G1181">
            <v>69809</v>
          </cell>
          <cell r="H1181" t="str">
            <v>USD</v>
          </cell>
        </row>
        <row r="1182">
          <cell r="B1182">
            <v>40606</v>
          </cell>
          <cell r="C1182">
            <v>40606</v>
          </cell>
          <cell r="E1182">
            <v>32543.199999999997</v>
          </cell>
          <cell r="F1182" t="str">
            <v>USD</v>
          </cell>
          <cell r="G1182">
            <v>20000</v>
          </cell>
          <cell r="H1182" t="str">
            <v>GBP</v>
          </cell>
        </row>
        <row r="1183">
          <cell r="B1183">
            <v>40606</v>
          </cell>
          <cell r="C1183">
            <v>40606</v>
          </cell>
          <cell r="E1183">
            <v>32566.600000000002</v>
          </cell>
          <cell r="F1183" t="str">
            <v>USD</v>
          </cell>
          <cell r="G1183">
            <v>20000</v>
          </cell>
          <cell r="H1183" t="str">
            <v>GBP</v>
          </cell>
        </row>
        <row r="1184">
          <cell r="B1184">
            <v>40606</v>
          </cell>
          <cell r="C1184">
            <v>40606</v>
          </cell>
          <cell r="E1184">
            <v>200000</v>
          </cell>
          <cell r="F1184" t="str">
            <v>EUR</v>
          </cell>
          <cell r="G1184">
            <v>279236</v>
          </cell>
          <cell r="H1184" t="str">
            <v>USD</v>
          </cell>
        </row>
        <row r="1185">
          <cell r="B1185">
            <v>40606</v>
          </cell>
          <cell r="C1185">
            <v>40606</v>
          </cell>
          <cell r="E1185">
            <v>50000</v>
          </cell>
          <cell r="F1185" t="str">
            <v>EUR</v>
          </cell>
          <cell r="G1185">
            <v>69809</v>
          </cell>
          <cell r="H1185" t="str">
            <v>USD</v>
          </cell>
        </row>
        <row r="1186">
          <cell r="B1186">
            <v>40606</v>
          </cell>
          <cell r="C1186">
            <v>40606</v>
          </cell>
          <cell r="E1186">
            <v>800000</v>
          </cell>
          <cell r="F1186" t="str">
            <v>EUR</v>
          </cell>
          <cell r="G1186">
            <v>1116944</v>
          </cell>
          <cell r="H1186" t="str">
            <v>USD</v>
          </cell>
        </row>
        <row r="1187">
          <cell r="B1187">
            <v>40606</v>
          </cell>
          <cell r="C1187">
            <v>40606</v>
          </cell>
          <cell r="E1187">
            <v>250000</v>
          </cell>
          <cell r="F1187" t="str">
            <v>EUR</v>
          </cell>
          <cell r="G1187">
            <v>349045</v>
          </cell>
          <cell r="H1187" t="str">
            <v>USD</v>
          </cell>
        </row>
        <row r="1188">
          <cell r="B1188">
            <v>40606</v>
          </cell>
          <cell r="C1188">
            <v>40606</v>
          </cell>
          <cell r="E1188">
            <v>50000</v>
          </cell>
          <cell r="F1188" t="str">
            <v>EUR</v>
          </cell>
          <cell r="G1188">
            <v>69809</v>
          </cell>
          <cell r="H1188" t="str">
            <v>USD</v>
          </cell>
        </row>
        <row r="1189">
          <cell r="B1189">
            <v>40606</v>
          </cell>
          <cell r="C1189">
            <v>40606</v>
          </cell>
          <cell r="E1189">
            <v>150000</v>
          </cell>
          <cell r="F1189" t="str">
            <v>EUR</v>
          </cell>
          <cell r="G1189">
            <v>209427</v>
          </cell>
          <cell r="H1189" t="str">
            <v>USD</v>
          </cell>
        </row>
        <row r="1190">
          <cell r="B1190">
            <v>40606</v>
          </cell>
          <cell r="C1190">
            <v>40606</v>
          </cell>
          <cell r="E1190">
            <v>30000</v>
          </cell>
          <cell r="F1190" t="str">
            <v>EUR</v>
          </cell>
          <cell r="G1190">
            <v>41885.4</v>
          </cell>
          <cell r="H1190" t="str">
            <v>USD</v>
          </cell>
        </row>
        <row r="1191">
          <cell r="B1191">
            <v>40606</v>
          </cell>
          <cell r="C1191">
            <v>40606</v>
          </cell>
          <cell r="E1191">
            <v>50000</v>
          </cell>
          <cell r="F1191" t="str">
            <v>EUR</v>
          </cell>
          <cell r="G1191">
            <v>69809</v>
          </cell>
          <cell r="H1191" t="str">
            <v>USD</v>
          </cell>
        </row>
        <row r="1192">
          <cell r="B1192">
            <v>40606</v>
          </cell>
          <cell r="C1192">
            <v>40606</v>
          </cell>
          <cell r="E1192">
            <v>50000</v>
          </cell>
          <cell r="F1192" t="str">
            <v>EUR</v>
          </cell>
          <cell r="G1192">
            <v>69809</v>
          </cell>
          <cell r="H1192" t="str">
            <v>USD</v>
          </cell>
        </row>
        <row r="1193">
          <cell r="B1193">
            <v>40606</v>
          </cell>
          <cell r="C1193">
            <v>40606</v>
          </cell>
          <cell r="E1193">
            <v>209403</v>
          </cell>
          <cell r="F1193" t="str">
            <v>USD</v>
          </cell>
          <cell r="G1193">
            <v>150000</v>
          </cell>
          <cell r="H1193" t="str">
            <v>EUR</v>
          </cell>
        </row>
        <row r="1194">
          <cell r="B1194">
            <v>40606</v>
          </cell>
          <cell r="C1194">
            <v>40606</v>
          </cell>
          <cell r="E1194">
            <v>150000</v>
          </cell>
          <cell r="F1194" t="str">
            <v>EUR</v>
          </cell>
          <cell r="G1194">
            <v>209427</v>
          </cell>
          <cell r="H1194" t="str">
            <v>USD</v>
          </cell>
        </row>
        <row r="1195">
          <cell r="B1195">
            <v>40606</v>
          </cell>
          <cell r="C1195">
            <v>40606</v>
          </cell>
          <cell r="E1195">
            <v>139574</v>
          </cell>
          <cell r="F1195" t="str">
            <v>USD</v>
          </cell>
          <cell r="G1195">
            <v>100000</v>
          </cell>
          <cell r="H1195" t="str">
            <v>EUR</v>
          </cell>
        </row>
        <row r="1196">
          <cell r="B1196">
            <v>40606</v>
          </cell>
          <cell r="C1196">
            <v>40606</v>
          </cell>
          <cell r="E1196">
            <v>100000</v>
          </cell>
          <cell r="F1196" t="str">
            <v>EUR</v>
          </cell>
          <cell r="G1196">
            <v>139733</v>
          </cell>
          <cell r="H1196" t="str">
            <v>USD</v>
          </cell>
        </row>
        <row r="1197">
          <cell r="B1197">
            <v>40606</v>
          </cell>
          <cell r="C1197">
            <v>40606</v>
          </cell>
          <cell r="E1197">
            <v>139596</v>
          </cell>
          <cell r="F1197" t="str">
            <v>USD</v>
          </cell>
          <cell r="G1197">
            <v>100000</v>
          </cell>
          <cell r="H1197" t="str">
            <v>EUR</v>
          </cell>
        </row>
        <row r="1198">
          <cell r="B1198">
            <v>40606</v>
          </cell>
          <cell r="C1198">
            <v>40606</v>
          </cell>
          <cell r="E1198">
            <v>100000</v>
          </cell>
          <cell r="F1198" t="str">
            <v>EUR</v>
          </cell>
          <cell r="G1198">
            <v>139738</v>
          </cell>
          <cell r="H1198" t="str">
            <v>USD</v>
          </cell>
        </row>
        <row r="1199">
          <cell r="B1199">
            <v>40606</v>
          </cell>
          <cell r="C1199">
            <v>40606</v>
          </cell>
          <cell r="E1199">
            <v>69814.5</v>
          </cell>
          <cell r="F1199" t="str">
            <v>USD</v>
          </cell>
          <cell r="G1199">
            <v>50000</v>
          </cell>
          <cell r="H1199" t="str">
            <v>EUR</v>
          </cell>
        </row>
        <row r="1200">
          <cell r="B1200">
            <v>40606</v>
          </cell>
          <cell r="C1200">
            <v>40606</v>
          </cell>
          <cell r="E1200">
            <v>50000</v>
          </cell>
          <cell r="F1200" t="str">
            <v>EUR</v>
          </cell>
          <cell r="G1200">
            <v>69841</v>
          </cell>
          <cell r="H1200" t="str">
            <v>USD</v>
          </cell>
        </row>
        <row r="1201">
          <cell r="B1201">
            <v>40606</v>
          </cell>
          <cell r="C1201">
            <v>40606</v>
          </cell>
          <cell r="E1201">
            <v>100000</v>
          </cell>
          <cell r="F1201" t="str">
            <v>EUR</v>
          </cell>
          <cell r="G1201">
            <v>139936</v>
          </cell>
          <cell r="H1201" t="str">
            <v>USD</v>
          </cell>
        </row>
        <row r="1202">
          <cell r="C1202">
            <v>40606</v>
          </cell>
          <cell r="E1202">
            <v>34778.589999999851</v>
          </cell>
          <cell r="F1202" t="str">
            <v>GEL</v>
          </cell>
        </row>
        <row r="1203">
          <cell r="C1203">
            <v>40606</v>
          </cell>
          <cell r="G1203">
            <v>44429.739999999758</v>
          </cell>
          <cell r="H1203" t="str">
            <v>GEL</v>
          </cell>
        </row>
        <row r="1204">
          <cell r="C1204">
            <v>40606</v>
          </cell>
          <cell r="E1204">
            <v>274116.28999999911</v>
          </cell>
          <cell r="F1204" t="str">
            <v>GEL</v>
          </cell>
        </row>
        <row r="1205">
          <cell r="C1205">
            <v>40606</v>
          </cell>
          <cell r="G1205">
            <v>127986.00999999791</v>
          </cell>
          <cell r="H1205" t="str">
            <v>GEL</v>
          </cell>
        </row>
        <row r="1206">
          <cell r="B1206">
            <v>40606</v>
          </cell>
          <cell r="C1206">
            <v>40606</v>
          </cell>
          <cell r="E1206">
            <v>1121.67</v>
          </cell>
          <cell r="F1206" t="str">
            <v>GEL</v>
          </cell>
          <cell r="G1206">
            <v>468.88</v>
          </cell>
          <cell r="H1206" t="str">
            <v>EUR</v>
          </cell>
        </row>
        <row r="1207">
          <cell r="B1207">
            <v>40606</v>
          </cell>
          <cell r="C1207">
            <v>40606</v>
          </cell>
          <cell r="E1207">
            <v>1072.8</v>
          </cell>
          <cell r="F1207" t="str">
            <v>GEL</v>
          </cell>
          <cell r="G1207">
            <v>448.42</v>
          </cell>
          <cell r="H1207" t="str">
            <v>EUR</v>
          </cell>
        </row>
        <row r="1208">
          <cell r="B1208">
            <v>40606</v>
          </cell>
          <cell r="C1208">
            <v>40606</v>
          </cell>
          <cell r="E1208">
            <v>4442.8</v>
          </cell>
          <cell r="F1208" t="str">
            <v>GEL</v>
          </cell>
          <cell r="G1208">
            <v>2567.25</v>
          </cell>
          <cell r="H1208" t="str">
            <v>USD</v>
          </cell>
        </row>
        <row r="1209">
          <cell r="B1209">
            <v>40606</v>
          </cell>
          <cell r="C1209">
            <v>40606</v>
          </cell>
          <cell r="E1209">
            <v>9898.59</v>
          </cell>
          <cell r="F1209" t="str">
            <v>GEL</v>
          </cell>
          <cell r="G1209">
            <v>5724.7</v>
          </cell>
          <cell r="H1209" t="str">
            <v>USD</v>
          </cell>
        </row>
        <row r="1210">
          <cell r="B1210">
            <v>40606</v>
          </cell>
          <cell r="C1210">
            <v>40606</v>
          </cell>
          <cell r="E1210">
            <v>274828.01</v>
          </cell>
          <cell r="F1210" t="str">
            <v>USD</v>
          </cell>
          <cell r="G1210">
            <v>475205.11209100002</v>
          </cell>
          <cell r="H1210" t="str">
            <v>GEL</v>
          </cell>
        </row>
        <row r="1211">
          <cell r="B1211">
            <v>40606</v>
          </cell>
          <cell r="C1211">
            <v>40606</v>
          </cell>
          <cell r="E1211">
            <v>16603.088531999998</v>
          </cell>
          <cell r="F1211" t="str">
            <v>GEL</v>
          </cell>
          <cell r="G1211">
            <v>6939.93</v>
          </cell>
          <cell r="H1211" t="str">
            <v>EUR</v>
          </cell>
        </row>
        <row r="1212">
          <cell r="B1212">
            <v>40606</v>
          </cell>
          <cell r="C1212">
            <v>40606</v>
          </cell>
          <cell r="E1212">
            <v>103.75073499999999</v>
          </cell>
          <cell r="F1212" t="str">
            <v>GEL</v>
          </cell>
          <cell r="G1212">
            <v>55.55</v>
          </cell>
          <cell r="H1212" t="str">
            <v>CHF</v>
          </cell>
        </row>
        <row r="1213">
          <cell r="B1213">
            <v>40606</v>
          </cell>
          <cell r="C1213">
            <v>40606</v>
          </cell>
          <cell r="E1213">
            <v>291.76488000000001</v>
          </cell>
          <cell r="F1213" t="str">
            <v>GEL</v>
          </cell>
          <cell r="G1213">
            <v>133.96</v>
          </cell>
          <cell r="H1213" t="str">
            <v>AZN</v>
          </cell>
        </row>
        <row r="1214">
          <cell r="B1214">
            <v>40609</v>
          </cell>
          <cell r="C1214">
            <v>40609</v>
          </cell>
          <cell r="E1214">
            <v>16.64</v>
          </cell>
          <cell r="F1214" t="str">
            <v>USD</v>
          </cell>
          <cell r="G1214">
            <v>28.61</v>
          </cell>
          <cell r="H1214" t="str">
            <v>GEL</v>
          </cell>
        </row>
        <row r="1215">
          <cell r="B1215">
            <v>40609</v>
          </cell>
          <cell r="C1215">
            <v>40609</v>
          </cell>
          <cell r="E1215">
            <v>1</v>
          </cell>
          <cell r="F1215" t="str">
            <v>GEL</v>
          </cell>
          <cell r="G1215">
            <v>0.57999999999999996</v>
          </cell>
          <cell r="H1215" t="str">
            <v>USD</v>
          </cell>
        </row>
        <row r="1216">
          <cell r="B1216">
            <v>40609</v>
          </cell>
          <cell r="C1216">
            <v>40609</v>
          </cell>
          <cell r="E1216">
            <v>110.44</v>
          </cell>
          <cell r="F1216" t="str">
            <v>GEL</v>
          </cell>
          <cell r="G1216">
            <v>1810.49</v>
          </cell>
          <cell r="H1216" t="str">
            <v>RUR</v>
          </cell>
        </row>
        <row r="1217">
          <cell r="B1217">
            <v>40609</v>
          </cell>
          <cell r="C1217">
            <v>40609</v>
          </cell>
          <cell r="E1217">
            <v>937.63</v>
          </cell>
          <cell r="F1217" t="str">
            <v>GEL</v>
          </cell>
          <cell r="G1217">
            <v>390.5</v>
          </cell>
          <cell r="H1217" t="str">
            <v>EUR</v>
          </cell>
        </row>
        <row r="1218">
          <cell r="B1218">
            <v>40609</v>
          </cell>
          <cell r="C1218">
            <v>40609</v>
          </cell>
          <cell r="E1218">
            <v>3</v>
          </cell>
          <cell r="F1218" t="str">
            <v>USD</v>
          </cell>
          <cell r="G1218">
            <v>5.16</v>
          </cell>
          <cell r="H1218" t="str">
            <v>GEL</v>
          </cell>
        </row>
        <row r="1219">
          <cell r="B1219">
            <v>40609</v>
          </cell>
          <cell r="C1219">
            <v>40609</v>
          </cell>
          <cell r="E1219">
            <v>722.95</v>
          </cell>
          <cell r="F1219" t="str">
            <v>GEL</v>
          </cell>
          <cell r="G1219">
            <v>420.44</v>
          </cell>
          <cell r="H1219" t="str">
            <v>USD</v>
          </cell>
        </row>
        <row r="1220">
          <cell r="B1220">
            <v>40609</v>
          </cell>
          <cell r="C1220">
            <v>40609</v>
          </cell>
          <cell r="E1220">
            <v>1107.3399999999999</v>
          </cell>
          <cell r="F1220" t="str">
            <v>EUR</v>
          </cell>
          <cell r="G1220">
            <v>2658.83</v>
          </cell>
          <cell r="H1220" t="str">
            <v>GEL</v>
          </cell>
        </row>
        <row r="1221">
          <cell r="B1221">
            <v>40609</v>
          </cell>
          <cell r="C1221">
            <v>40609</v>
          </cell>
          <cell r="E1221">
            <v>2000</v>
          </cell>
          <cell r="F1221" t="str">
            <v>GBP</v>
          </cell>
          <cell r="G1221">
            <v>3256</v>
          </cell>
          <cell r="H1221" t="str">
            <v>USD</v>
          </cell>
        </row>
        <row r="1222">
          <cell r="B1222">
            <v>40609</v>
          </cell>
          <cell r="C1222">
            <v>40609</v>
          </cell>
          <cell r="E1222">
            <v>321.04000000000002</v>
          </cell>
          <cell r="F1222" t="str">
            <v>EUR</v>
          </cell>
          <cell r="G1222">
            <v>770.85</v>
          </cell>
          <cell r="H1222" t="str">
            <v>GEL</v>
          </cell>
        </row>
        <row r="1223">
          <cell r="B1223">
            <v>40609</v>
          </cell>
          <cell r="C1223">
            <v>40612</v>
          </cell>
          <cell r="E1223">
            <v>41488.04</v>
          </cell>
          <cell r="F1223" t="str">
            <v>USD</v>
          </cell>
          <cell r="G1223">
            <v>150000</v>
          </cell>
          <cell r="H1223" t="str">
            <v>ILS</v>
          </cell>
        </row>
        <row r="1224">
          <cell r="B1224">
            <v>40609</v>
          </cell>
          <cell r="C1224">
            <v>40609</v>
          </cell>
          <cell r="E1224">
            <v>2575500</v>
          </cell>
          <cell r="F1224" t="str">
            <v>GEL</v>
          </cell>
          <cell r="G1224">
            <v>1500000</v>
          </cell>
          <cell r="H1224" t="str">
            <v>USD</v>
          </cell>
        </row>
        <row r="1225">
          <cell r="B1225">
            <v>40609</v>
          </cell>
          <cell r="C1225">
            <v>40609</v>
          </cell>
          <cell r="E1225">
            <v>342400</v>
          </cell>
          <cell r="F1225" t="str">
            <v>GEL</v>
          </cell>
          <cell r="G1225">
            <v>200000</v>
          </cell>
          <cell r="H1225" t="str">
            <v>USD</v>
          </cell>
        </row>
        <row r="1226">
          <cell r="B1226">
            <v>40609</v>
          </cell>
          <cell r="C1226">
            <v>40611</v>
          </cell>
          <cell r="E1226">
            <v>13980</v>
          </cell>
          <cell r="F1226" t="str">
            <v>USD</v>
          </cell>
          <cell r="G1226">
            <v>10000</v>
          </cell>
          <cell r="H1226" t="str">
            <v>EUR</v>
          </cell>
        </row>
        <row r="1227">
          <cell r="B1227">
            <v>40609</v>
          </cell>
          <cell r="C1227">
            <v>40609</v>
          </cell>
          <cell r="E1227">
            <v>864.4</v>
          </cell>
          <cell r="F1227" t="str">
            <v>GEL</v>
          </cell>
          <cell r="G1227">
            <v>360</v>
          </cell>
          <cell r="H1227" t="str">
            <v>EUR</v>
          </cell>
        </row>
        <row r="1228">
          <cell r="B1228">
            <v>40609</v>
          </cell>
          <cell r="C1228">
            <v>40609</v>
          </cell>
          <cell r="E1228">
            <v>864.4</v>
          </cell>
          <cell r="F1228" t="str">
            <v>GEL</v>
          </cell>
          <cell r="G1228">
            <v>360</v>
          </cell>
          <cell r="H1228" t="str">
            <v>EUR</v>
          </cell>
        </row>
        <row r="1229">
          <cell r="B1229">
            <v>40609</v>
          </cell>
          <cell r="C1229">
            <v>40609</v>
          </cell>
          <cell r="E1229">
            <v>12</v>
          </cell>
          <cell r="F1229" t="str">
            <v>USD</v>
          </cell>
          <cell r="G1229">
            <v>20.63</v>
          </cell>
          <cell r="H1229" t="str">
            <v>GEL</v>
          </cell>
        </row>
        <row r="1230">
          <cell r="B1230">
            <v>40609</v>
          </cell>
          <cell r="C1230">
            <v>40609</v>
          </cell>
          <cell r="E1230">
            <v>894520</v>
          </cell>
          <cell r="F1230" t="str">
            <v>HUF</v>
          </cell>
          <cell r="G1230">
            <v>7961.2300000000005</v>
          </cell>
          <cell r="H1230" t="str">
            <v>GEL</v>
          </cell>
        </row>
        <row r="1231">
          <cell r="B1231">
            <v>40609</v>
          </cell>
          <cell r="C1231">
            <v>40609</v>
          </cell>
          <cell r="E1231">
            <v>115000</v>
          </cell>
          <cell r="F1231" t="str">
            <v>EUR</v>
          </cell>
          <cell r="G1231">
            <v>161268.18</v>
          </cell>
          <cell r="H1231" t="str">
            <v>USD</v>
          </cell>
        </row>
        <row r="1232">
          <cell r="B1232">
            <v>40609</v>
          </cell>
          <cell r="C1232">
            <v>40609</v>
          </cell>
          <cell r="E1232">
            <v>52244.9</v>
          </cell>
          <cell r="F1232" t="str">
            <v>USD</v>
          </cell>
          <cell r="G1232">
            <v>32000</v>
          </cell>
          <cell r="H1232" t="str">
            <v>GBP</v>
          </cell>
        </row>
        <row r="1233">
          <cell r="B1233">
            <v>40609</v>
          </cell>
          <cell r="C1233">
            <v>40609</v>
          </cell>
          <cell r="E1233">
            <v>1140.1400000000001</v>
          </cell>
          <cell r="F1233" t="str">
            <v>EUR</v>
          </cell>
          <cell r="G1233">
            <v>2737.59</v>
          </cell>
          <cell r="H1233" t="str">
            <v>GEL</v>
          </cell>
        </row>
        <row r="1234">
          <cell r="B1234">
            <v>40609</v>
          </cell>
          <cell r="C1234">
            <v>40609</v>
          </cell>
          <cell r="E1234">
            <v>1983.47</v>
          </cell>
          <cell r="F1234" t="str">
            <v>EUR</v>
          </cell>
          <cell r="G1234">
            <v>4762.51</v>
          </cell>
          <cell r="H1234" t="str">
            <v>GEL</v>
          </cell>
        </row>
        <row r="1235">
          <cell r="B1235">
            <v>40609</v>
          </cell>
          <cell r="C1235">
            <v>40609</v>
          </cell>
          <cell r="E1235">
            <v>2228.33</v>
          </cell>
          <cell r="F1235" t="str">
            <v>USD</v>
          </cell>
          <cell r="G1235">
            <v>3831.61</v>
          </cell>
          <cell r="H1235" t="str">
            <v>GEL</v>
          </cell>
        </row>
        <row r="1236">
          <cell r="B1236">
            <v>40609</v>
          </cell>
          <cell r="C1236">
            <v>40609</v>
          </cell>
          <cell r="E1236">
            <v>51300</v>
          </cell>
          <cell r="F1236" t="str">
            <v>GEL</v>
          </cell>
          <cell r="G1236">
            <v>30000</v>
          </cell>
          <cell r="H1236" t="str">
            <v>USD</v>
          </cell>
        </row>
        <row r="1237">
          <cell r="B1237">
            <v>40609</v>
          </cell>
          <cell r="C1237">
            <v>40609</v>
          </cell>
          <cell r="E1237">
            <v>445</v>
          </cell>
          <cell r="F1237" t="str">
            <v>GBP</v>
          </cell>
          <cell r="G1237">
            <v>1244.8900000000001</v>
          </cell>
          <cell r="H1237" t="str">
            <v>GEL</v>
          </cell>
        </row>
        <row r="1238">
          <cell r="B1238">
            <v>40609</v>
          </cell>
          <cell r="C1238">
            <v>40609</v>
          </cell>
          <cell r="E1238">
            <v>64378.5</v>
          </cell>
          <cell r="F1238" t="str">
            <v>USD</v>
          </cell>
          <cell r="G1238">
            <v>110795.39</v>
          </cell>
          <cell r="H1238" t="str">
            <v>GEL</v>
          </cell>
        </row>
        <row r="1239">
          <cell r="B1239">
            <v>40609</v>
          </cell>
          <cell r="C1239">
            <v>40609</v>
          </cell>
          <cell r="E1239">
            <v>140109.70000000001</v>
          </cell>
          <cell r="F1239" t="str">
            <v>GEL</v>
          </cell>
          <cell r="G1239">
            <v>81878.080000000002</v>
          </cell>
          <cell r="H1239" t="str">
            <v>USD</v>
          </cell>
        </row>
        <row r="1240">
          <cell r="B1240">
            <v>40609</v>
          </cell>
          <cell r="C1240">
            <v>40609</v>
          </cell>
          <cell r="E1240">
            <v>8747.26</v>
          </cell>
          <cell r="F1240" t="str">
            <v>GEL</v>
          </cell>
          <cell r="G1240">
            <v>5021.8100000000004</v>
          </cell>
          <cell r="H1240" t="str">
            <v>USD</v>
          </cell>
        </row>
        <row r="1241">
          <cell r="B1241">
            <v>40609</v>
          </cell>
          <cell r="C1241">
            <v>40609</v>
          </cell>
          <cell r="E1241">
            <v>122949.1</v>
          </cell>
          <cell r="F1241" t="str">
            <v>GEL</v>
          </cell>
          <cell r="G1241">
            <v>71870.81</v>
          </cell>
          <cell r="H1241" t="str">
            <v>USD</v>
          </cell>
        </row>
        <row r="1242">
          <cell r="B1242">
            <v>40609</v>
          </cell>
          <cell r="C1242">
            <v>40611</v>
          </cell>
          <cell r="E1242">
            <v>284358.27</v>
          </cell>
          <cell r="F1242" t="str">
            <v>GEL</v>
          </cell>
          <cell r="G1242">
            <v>165440</v>
          </cell>
          <cell r="H1242" t="str">
            <v>USD</v>
          </cell>
        </row>
        <row r="1243">
          <cell r="B1243">
            <v>40609</v>
          </cell>
          <cell r="C1243">
            <v>40611</v>
          </cell>
          <cell r="E1243">
            <v>955.71</v>
          </cell>
          <cell r="F1243" t="str">
            <v>EUR</v>
          </cell>
          <cell r="G1243">
            <v>2303.0700000000002</v>
          </cell>
          <cell r="H1243" t="str">
            <v>GEL</v>
          </cell>
        </row>
        <row r="1244">
          <cell r="B1244">
            <v>40609</v>
          </cell>
          <cell r="C1244">
            <v>40611</v>
          </cell>
          <cell r="E1244">
            <v>15000</v>
          </cell>
          <cell r="F1244" t="str">
            <v>EUR</v>
          </cell>
          <cell r="G1244">
            <v>21045</v>
          </cell>
          <cell r="H1244" t="str">
            <v>USD</v>
          </cell>
        </row>
        <row r="1245">
          <cell r="B1245">
            <v>40609</v>
          </cell>
          <cell r="C1245">
            <v>40609</v>
          </cell>
          <cell r="E1245">
            <v>2063.4</v>
          </cell>
          <cell r="F1245" t="str">
            <v>GEL</v>
          </cell>
          <cell r="G1245">
            <v>1200</v>
          </cell>
          <cell r="H1245" t="str">
            <v>USD</v>
          </cell>
        </row>
        <row r="1246">
          <cell r="B1246">
            <v>40609</v>
          </cell>
          <cell r="C1246">
            <v>40609</v>
          </cell>
          <cell r="E1246">
            <v>864.4</v>
          </cell>
          <cell r="F1246" t="str">
            <v>GEL</v>
          </cell>
          <cell r="G1246">
            <v>360</v>
          </cell>
          <cell r="H1246" t="str">
            <v>EUR</v>
          </cell>
        </row>
        <row r="1247">
          <cell r="B1247">
            <v>40609</v>
          </cell>
          <cell r="C1247">
            <v>40609</v>
          </cell>
          <cell r="E1247">
            <v>1011000</v>
          </cell>
          <cell r="F1247" t="str">
            <v>USD</v>
          </cell>
          <cell r="G1247">
            <v>1738414.5</v>
          </cell>
          <cell r="H1247" t="str">
            <v>GEL</v>
          </cell>
        </row>
        <row r="1248">
          <cell r="B1248">
            <v>40609</v>
          </cell>
          <cell r="C1248">
            <v>40609</v>
          </cell>
          <cell r="E1248">
            <v>1357.08</v>
          </cell>
          <cell r="F1248" t="str">
            <v>GEL</v>
          </cell>
          <cell r="G1248">
            <v>6312</v>
          </cell>
          <cell r="H1248" t="str">
            <v>UAH</v>
          </cell>
        </row>
        <row r="1249">
          <cell r="B1249">
            <v>40609</v>
          </cell>
          <cell r="C1249">
            <v>40609</v>
          </cell>
          <cell r="E1249">
            <v>8.34</v>
          </cell>
          <cell r="F1249" t="str">
            <v>GEL</v>
          </cell>
          <cell r="G1249">
            <v>30.900000000000002</v>
          </cell>
          <cell r="H1249" t="str">
            <v>SEK</v>
          </cell>
        </row>
        <row r="1250">
          <cell r="B1250">
            <v>40609</v>
          </cell>
          <cell r="C1250">
            <v>40609</v>
          </cell>
          <cell r="E1250">
            <v>8298.59</v>
          </cell>
          <cell r="F1250" t="str">
            <v>GEL</v>
          </cell>
          <cell r="G1250">
            <v>7755.6900000000005</v>
          </cell>
          <cell r="H1250" t="str">
            <v>TRY</v>
          </cell>
        </row>
        <row r="1251">
          <cell r="B1251">
            <v>40609</v>
          </cell>
          <cell r="C1251">
            <v>40609</v>
          </cell>
          <cell r="E1251">
            <v>353.49</v>
          </cell>
          <cell r="F1251" t="str">
            <v>GEL</v>
          </cell>
          <cell r="G1251">
            <v>584.28</v>
          </cell>
          <cell r="H1251" t="str">
            <v>PLN</v>
          </cell>
        </row>
        <row r="1252">
          <cell r="B1252">
            <v>40609</v>
          </cell>
          <cell r="C1252">
            <v>40609</v>
          </cell>
          <cell r="E1252">
            <v>58.71</v>
          </cell>
          <cell r="F1252" t="str">
            <v>GEL</v>
          </cell>
          <cell r="G1252">
            <v>103</v>
          </cell>
          <cell r="H1252" t="str">
            <v>RON</v>
          </cell>
        </row>
        <row r="1253">
          <cell r="B1253">
            <v>40609</v>
          </cell>
          <cell r="C1253">
            <v>40609</v>
          </cell>
          <cell r="E1253">
            <v>177508</v>
          </cell>
          <cell r="F1253" t="str">
            <v>JPY</v>
          </cell>
          <cell r="G1253">
            <v>3709.92</v>
          </cell>
          <cell r="H1253" t="str">
            <v>GEL</v>
          </cell>
        </row>
        <row r="1254">
          <cell r="B1254">
            <v>40609</v>
          </cell>
          <cell r="C1254">
            <v>40609</v>
          </cell>
          <cell r="E1254">
            <v>198</v>
          </cell>
          <cell r="F1254" t="str">
            <v>GEL</v>
          </cell>
          <cell r="G1254">
            <v>16500</v>
          </cell>
          <cell r="H1254" t="str">
            <v>KZT</v>
          </cell>
        </row>
        <row r="1255">
          <cell r="B1255">
            <v>40609</v>
          </cell>
          <cell r="C1255">
            <v>40609</v>
          </cell>
          <cell r="E1255">
            <v>15301.51</v>
          </cell>
          <cell r="F1255" t="str">
            <v>ILS</v>
          </cell>
          <cell r="G1255">
            <v>7268.22</v>
          </cell>
          <cell r="H1255" t="str">
            <v>GEL</v>
          </cell>
        </row>
        <row r="1256">
          <cell r="B1256">
            <v>40609</v>
          </cell>
          <cell r="C1256">
            <v>40609</v>
          </cell>
          <cell r="E1256">
            <v>8740.16</v>
          </cell>
          <cell r="F1256" t="str">
            <v>CZK</v>
          </cell>
          <cell r="G1256">
            <v>866.15</v>
          </cell>
          <cell r="H1256" t="str">
            <v>GEL</v>
          </cell>
        </row>
        <row r="1257">
          <cell r="B1257">
            <v>40609</v>
          </cell>
          <cell r="C1257">
            <v>40609</v>
          </cell>
          <cell r="E1257">
            <v>836.94</v>
          </cell>
          <cell r="F1257" t="str">
            <v>GEL</v>
          </cell>
          <cell r="G1257">
            <v>3219</v>
          </cell>
          <cell r="H1257" t="str">
            <v>CNY</v>
          </cell>
        </row>
        <row r="1258">
          <cell r="B1258">
            <v>40609</v>
          </cell>
          <cell r="C1258">
            <v>40609</v>
          </cell>
          <cell r="E1258">
            <v>30574.05</v>
          </cell>
          <cell r="F1258" t="str">
            <v>GEL</v>
          </cell>
          <cell r="G1258">
            <v>17322.41</v>
          </cell>
          <cell r="H1258" t="str">
            <v>CAD</v>
          </cell>
        </row>
        <row r="1259">
          <cell r="B1259">
            <v>40609</v>
          </cell>
          <cell r="C1259">
            <v>40609</v>
          </cell>
          <cell r="E1259">
            <v>182000</v>
          </cell>
          <cell r="F1259" t="str">
            <v>EUR</v>
          </cell>
          <cell r="G1259">
            <v>254991.28</v>
          </cell>
          <cell r="H1259" t="str">
            <v>USD</v>
          </cell>
        </row>
        <row r="1260">
          <cell r="B1260">
            <v>40609</v>
          </cell>
          <cell r="C1260">
            <v>40609</v>
          </cell>
          <cell r="E1260">
            <v>3426000</v>
          </cell>
          <cell r="F1260" t="str">
            <v>GEL</v>
          </cell>
          <cell r="G1260">
            <v>2000000</v>
          </cell>
          <cell r="H1260" t="str">
            <v>USD</v>
          </cell>
        </row>
        <row r="1261">
          <cell r="B1261">
            <v>40609</v>
          </cell>
          <cell r="C1261">
            <v>40609</v>
          </cell>
          <cell r="E1261">
            <v>44.230000000000004</v>
          </cell>
          <cell r="F1261" t="str">
            <v>GEL</v>
          </cell>
          <cell r="G1261">
            <v>25.7</v>
          </cell>
          <cell r="H1261" t="str">
            <v>USD</v>
          </cell>
        </row>
        <row r="1262">
          <cell r="B1262">
            <v>40609</v>
          </cell>
          <cell r="C1262">
            <v>40609</v>
          </cell>
          <cell r="E1262">
            <v>14.88</v>
          </cell>
          <cell r="F1262" t="str">
            <v>GEL</v>
          </cell>
          <cell r="G1262">
            <v>8.64</v>
          </cell>
          <cell r="H1262" t="str">
            <v>USD</v>
          </cell>
        </row>
        <row r="1263">
          <cell r="B1263">
            <v>40609</v>
          </cell>
          <cell r="C1263">
            <v>40609</v>
          </cell>
          <cell r="E1263">
            <v>17.2</v>
          </cell>
          <cell r="F1263" t="str">
            <v>GEL</v>
          </cell>
          <cell r="G1263">
            <v>10</v>
          </cell>
          <cell r="H1263" t="str">
            <v>USD</v>
          </cell>
        </row>
        <row r="1264">
          <cell r="B1264">
            <v>40609</v>
          </cell>
          <cell r="C1264">
            <v>40609</v>
          </cell>
          <cell r="E1264">
            <v>0.86</v>
          </cell>
          <cell r="F1264" t="str">
            <v>GEL</v>
          </cell>
          <cell r="G1264">
            <v>0.5</v>
          </cell>
          <cell r="H1264" t="str">
            <v>USD</v>
          </cell>
        </row>
        <row r="1265">
          <cell r="B1265">
            <v>40609</v>
          </cell>
          <cell r="C1265">
            <v>40609</v>
          </cell>
          <cell r="E1265">
            <v>1.72</v>
          </cell>
          <cell r="F1265" t="str">
            <v>GEL</v>
          </cell>
          <cell r="G1265">
            <v>1</v>
          </cell>
          <cell r="H1265" t="str">
            <v>USD</v>
          </cell>
        </row>
        <row r="1266">
          <cell r="B1266">
            <v>40609</v>
          </cell>
          <cell r="C1266">
            <v>40609</v>
          </cell>
          <cell r="E1266">
            <v>21.490000000000002</v>
          </cell>
          <cell r="F1266" t="str">
            <v>GEL</v>
          </cell>
          <cell r="G1266">
            <v>12.5</v>
          </cell>
          <cell r="H1266" t="str">
            <v>USD</v>
          </cell>
        </row>
        <row r="1267">
          <cell r="B1267">
            <v>40609</v>
          </cell>
          <cell r="C1267">
            <v>40609</v>
          </cell>
          <cell r="E1267">
            <v>2.7600000000000002</v>
          </cell>
          <cell r="F1267" t="str">
            <v>GEL</v>
          </cell>
          <cell r="G1267">
            <v>1.6</v>
          </cell>
          <cell r="H1267" t="str">
            <v>USD</v>
          </cell>
        </row>
        <row r="1268">
          <cell r="B1268">
            <v>40609</v>
          </cell>
          <cell r="C1268">
            <v>40609</v>
          </cell>
          <cell r="E1268">
            <v>1.29</v>
          </cell>
          <cell r="F1268" t="str">
            <v>GEL</v>
          </cell>
          <cell r="G1268">
            <v>0.75</v>
          </cell>
          <cell r="H1268" t="str">
            <v>USD</v>
          </cell>
        </row>
        <row r="1269">
          <cell r="B1269">
            <v>40609</v>
          </cell>
          <cell r="C1269">
            <v>40609</v>
          </cell>
          <cell r="E1269">
            <v>0.86</v>
          </cell>
          <cell r="F1269" t="str">
            <v>GEL</v>
          </cell>
          <cell r="G1269">
            <v>0.5</v>
          </cell>
          <cell r="H1269" t="str">
            <v>USD</v>
          </cell>
        </row>
        <row r="1270">
          <cell r="B1270">
            <v>40609</v>
          </cell>
          <cell r="C1270">
            <v>40609</v>
          </cell>
          <cell r="E1270">
            <v>0.86</v>
          </cell>
          <cell r="F1270" t="str">
            <v>GEL</v>
          </cell>
          <cell r="G1270">
            <v>0.5</v>
          </cell>
          <cell r="H1270" t="str">
            <v>USD</v>
          </cell>
        </row>
        <row r="1271">
          <cell r="B1271">
            <v>40609</v>
          </cell>
          <cell r="C1271">
            <v>40609</v>
          </cell>
          <cell r="E1271">
            <v>0.86</v>
          </cell>
          <cell r="F1271" t="str">
            <v>GEL</v>
          </cell>
          <cell r="G1271">
            <v>0.5</v>
          </cell>
          <cell r="H1271" t="str">
            <v>USD</v>
          </cell>
        </row>
        <row r="1272">
          <cell r="B1272">
            <v>40609</v>
          </cell>
          <cell r="C1272">
            <v>40609</v>
          </cell>
          <cell r="E1272">
            <v>1483.18</v>
          </cell>
          <cell r="F1272" t="str">
            <v>GEL</v>
          </cell>
          <cell r="G1272">
            <v>874.06000000000006</v>
          </cell>
          <cell r="H1272" t="str">
            <v>USD</v>
          </cell>
        </row>
        <row r="1273">
          <cell r="B1273">
            <v>40609</v>
          </cell>
          <cell r="C1273">
            <v>40609</v>
          </cell>
          <cell r="E1273">
            <v>34.39</v>
          </cell>
          <cell r="F1273" t="str">
            <v>GEL</v>
          </cell>
          <cell r="G1273">
            <v>20</v>
          </cell>
          <cell r="H1273" t="str">
            <v>USD</v>
          </cell>
        </row>
        <row r="1274">
          <cell r="B1274">
            <v>40609</v>
          </cell>
          <cell r="C1274">
            <v>40609</v>
          </cell>
          <cell r="E1274">
            <v>0.86</v>
          </cell>
          <cell r="F1274" t="str">
            <v>GEL</v>
          </cell>
          <cell r="G1274">
            <v>0.5</v>
          </cell>
          <cell r="H1274" t="str">
            <v>USD</v>
          </cell>
        </row>
        <row r="1275">
          <cell r="B1275">
            <v>40609</v>
          </cell>
          <cell r="C1275">
            <v>40609</v>
          </cell>
          <cell r="E1275">
            <v>2.58</v>
          </cell>
          <cell r="F1275" t="str">
            <v>GEL</v>
          </cell>
          <cell r="G1275">
            <v>1.5</v>
          </cell>
          <cell r="H1275" t="str">
            <v>USD</v>
          </cell>
        </row>
        <row r="1276">
          <cell r="B1276">
            <v>40609</v>
          </cell>
          <cell r="C1276">
            <v>40609</v>
          </cell>
          <cell r="E1276">
            <v>4.3</v>
          </cell>
          <cell r="F1276" t="str">
            <v>GEL</v>
          </cell>
          <cell r="G1276">
            <v>2.5</v>
          </cell>
          <cell r="H1276" t="str">
            <v>USD</v>
          </cell>
        </row>
        <row r="1277">
          <cell r="B1277">
            <v>40609</v>
          </cell>
          <cell r="C1277">
            <v>40609</v>
          </cell>
          <cell r="E1277">
            <v>0.43</v>
          </cell>
          <cell r="F1277" t="str">
            <v>GEL</v>
          </cell>
          <cell r="G1277">
            <v>0.25</v>
          </cell>
          <cell r="H1277" t="str">
            <v>USD</v>
          </cell>
        </row>
        <row r="1278">
          <cell r="B1278">
            <v>40609</v>
          </cell>
          <cell r="C1278">
            <v>40609</v>
          </cell>
          <cell r="E1278">
            <v>6.0200000000000005</v>
          </cell>
          <cell r="F1278" t="str">
            <v>GEL</v>
          </cell>
          <cell r="G1278">
            <v>3.5</v>
          </cell>
          <cell r="H1278" t="str">
            <v>USD</v>
          </cell>
        </row>
        <row r="1279">
          <cell r="B1279">
            <v>40609</v>
          </cell>
          <cell r="C1279">
            <v>40609</v>
          </cell>
          <cell r="E1279">
            <v>1.3800000000000001</v>
          </cell>
          <cell r="F1279" t="str">
            <v>GEL</v>
          </cell>
          <cell r="G1279">
            <v>0.8</v>
          </cell>
          <cell r="H1279" t="str">
            <v>USD</v>
          </cell>
        </row>
        <row r="1280">
          <cell r="B1280">
            <v>40609</v>
          </cell>
          <cell r="C1280">
            <v>40609</v>
          </cell>
          <cell r="E1280">
            <v>1.72</v>
          </cell>
          <cell r="F1280" t="str">
            <v>GEL</v>
          </cell>
          <cell r="G1280">
            <v>1</v>
          </cell>
          <cell r="H1280" t="str">
            <v>USD</v>
          </cell>
        </row>
        <row r="1281">
          <cell r="B1281">
            <v>40609</v>
          </cell>
          <cell r="C1281">
            <v>40609</v>
          </cell>
          <cell r="E1281">
            <v>3.44</v>
          </cell>
          <cell r="F1281" t="str">
            <v>GEL</v>
          </cell>
          <cell r="G1281">
            <v>2</v>
          </cell>
          <cell r="H1281" t="str">
            <v>USD</v>
          </cell>
        </row>
        <row r="1282">
          <cell r="B1282">
            <v>40609</v>
          </cell>
          <cell r="C1282">
            <v>40609</v>
          </cell>
          <cell r="E1282">
            <v>9.4600000000000009</v>
          </cell>
          <cell r="F1282" t="str">
            <v>GEL</v>
          </cell>
          <cell r="G1282">
            <v>5.5</v>
          </cell>
          <cell r="H1282" t="str">
            <v>USD</v>
          </cell>
        </row>
        <row r="1283">
          <cell r="B1283">
            <v>40609</v>
          </cell>
          <cell r="C1283">
            <v>40609</v>
          </cell>
          <cell r="E1283">
            <v>0.86</v>
          </cell>
          <cell r="F1283" t="str">
            <v>GEL</v>
          </cell>
          <cell r="G1283">
            <v>0.5</v>
          </cell>
          <cell r="H1283" t="str">
            <v>USD</v>
          </cell>
        </row>
        <row r="1284">
          <cell r="B1284">
            <v>40609</v>
          </cell>
          <cell r="C1284">
            <v>40609</v>
          </cell>
          <cell r="E1284">
            <v>1.37</v>
          </cell>
          <cell r="F1284" t="str">
            <v>GEL</v>
          </cell>
          <cell r="G1284">
            <v>0.8</v>
          </cell>
          <cell r="H1284" t="str">
            <v>USD</v>
          </cell>
        </row>
        <row r="1285">
          <cell r="B1285">
            <v>40609</v>
          </cell>
          <cell r="C1285">
            <v>40609</v>
          </cell>
          <cell r="E1285">
            <v>1.72</v>
          </cell>
          <cell r="F1285" t="str">
            <v>GEL</v>
          </cell>
          <cell r="G1285">
            <v>1</v>
          </cell>
          <cell r="H1285" t="str">
            <v>USD</v>
          </cell>
        </row>
        <row r="1286">
          <cell r="B1286">
            <v>40609</v>
          </cell>
          <cell r="C1286">
            <v>40609</v>
          </cell>
          <cell r="E1286">
            <v>0.69000000000000006</v>
          </cell>
          <cell r="F1286" t="str">
            <v>GEL</v>
          </cell>
          <cell r="G1286">
            <v>0.4</v>
          </cell>
          <cell r="H1286" t="str">
            <v>USD</v>
          </cell>
        </row>
        <row r="1287">
          <cell r="B1287">
            <v>40609</v>
          </cell>
          <cell r="C1287">
            <v>40609</v>
          </cell>
          <cell r="E1287">
            <v>1.3800000000000001</v>
          </cell>
          <cell r="F1287" t="str">
            <v>GEL</v>
          </cell>
          <cell r="G1287">
            <v>0.8</v>
          </cell>
          <cell r="H1287" t="str">
            <v>USD</v>
          </cell>
        </row>
        <row r="1288">
          <cell r="B1288">
            <v>40609</v>
          </cell>
          <cell r="C1288">
            <v>40609</v>
          </cell>
          <cell r="E1288">
            <v>20.12</v>
          </cell>
          <cell r="F1288" t="str">
            <v>GEL</v>
          </cell>
          <cell r="G1288">
            <v>11.700000000000001</v>
          </cell>
          <cell r="H1288" t="str">
            <v>USD</v>
          </cell>
        </row>
        <row r="1289">
          <cell r="B1289">
            <v>40609</v>
          </cell>
          <cell r="C1289">
            <v>40609</v>
          </cell>
          <cell r="E1289">
            <v>13.41</v>
          </cell>
          <cell r="F1289" t="str">
            <v>GEL</v>
          </cell>
          <cell r="G1289">
            <v>7.8</v>
          </cell>
          <cell r="H1289" t="str">
            <v>USD</v>
          </cell>
        </row>
        <row r="1290">
          <cell r="B1290">
            <v>40609</v>
          </cell>
          <cell r="C1290">
            <v>40609</v>
          </cell>
          <cell r="E1290">
            <v>6.71</v>
          </cell>
          <cell r="F1290" t="str">
            <v>GEL</v>
          </cell>
          <cell r="G1290">
            <v>3.9</v>
          </cell>
          <cell r="H1290" t="str">
            <v>USD</v>
          </cell>
        </row>
        <row r="1291">
          <cell r="B1291">
            <v>40609</v>
          </cell>
          <cell r="C1291">
            <v>40609</v>
          </cell>
          <cell r="E1291">
            <v>13.41</v>
          </cell>
          <cell r="F1291" t="str">
            <v>GEL</v>
          </cell>
          <cell r="G1291">
            <v>7.8</v>
          </cell>
          <cell r="H1291" t="str">
            <v>USD</v>
          </cell>
        </row>
        <row r="1292">
          <cell r="B1292">
            <v>40609</v>
          </cell>
          <cell r="C1292">
            <v>40609</v>
          </cell>
          <cell r="E1292">
            <v>26.82</v>
          </cell>
          <cell r="F1292" t="str">
            <v>GEL</v>
          </cell>
          <cell r="G1292">
            <v>15.6</v>
          </cell>
          <cell r="H1292" t="str">
            <v>USD</v>
          </cell>
        </row>
        <row r="1293">
          <cell r="B1293">
            <v>40609</v>
          </cell>
          <cell r="C1293">
            <v>40609</v>
          </cell>
          <cell r="E1293">
            <v>26.82</v>
          </cell>
          <cell r="F1293" t="str">
            <v>GEL</v>
          </cell>
          <cell r="G1293">
            <v>15.6</v>
          </cell>
          <cell r="H1293" t="str">
            <v>USD</v>
          </cell>
        </row>
        <row r="1294">
          <cell r="B1294">
            <v>40609</v>
          </cell>
          <cell r="C1294">
            <v>40609</v>
          </cell>
          <cell r="E1294">
            <v>20.12</v>
          </cell>
          <cell r="F1294" t="str">
            <v>GEL</v>
          </cell>
          <cell r="G1294">
            <v>11.700000000000001</v>
          </cell>
          <cell r="H1294" t="str">
            <v>USD</v>
          </cell>
        </row>
        <row r="1295">
          <cell r="B1295">
            <v>40609</v>
          </cell>
          <cell r="C1295">
            <v>40609</v>
          </cell>
          <cell r="E1295">
            <v>12250</v>
          </cell>
          <cell r="F1295" t="str">
            <v>USD</v>
          </cell>
          <cell r="G1295">
            <v>21323.07</v>
          </cell>
          <cell r="H1295" t="str">
            <v>GEL</v>
          </cell>
        </row>
        <row r="1296">
          <cell r="B1296">
            <v>40609</v>
          </cell>
          <cell r="C1296">
            <v>40609</v>
          </cell>
          <cell r="E1296">
            <v>6.71</v>
          </cell>
          <cell r="F1296" t="str">
            <v>GEL</v>
          </cell>
          <cell r="G1296">
            <v>3.9</v>
          </cell>
          <cell r="H1296" t="str">
            <v>USD</v>
          </cell>
        </row>
        <row r="1297">
          <cell r="B1297">
            <v>40609</v>
          </cell>
          <cell r="C1297">
            <v>40609</v>
          </cell>
          <cell r="E1297">
            <v>33.53</v>
          </cell>
          <cell r="F1297" t="str">
            <v>GEL</v>
          </cell>
          <cell r="G1297">
            <v>19.5</v>
          </cell>
          <cell r="H1297" t="str">
            <v>USD</v>
          </cell>
        </row>
        <row r="1298">
          <cell r="B1298">
            <v>40609</v>
          </cell>
          <cell r="C1298">
            <v>40609</v>
          </cell>
          <cell r="E1298">
            <v>6.71</v>
          </cell>
          <cell r="F1298" t="str">
            <v>GEL</v>
          </cell>
          <cell r="G1298">
            <v>3.9</v>
          </cell>
          <cell r="H1298" t="str">
            <v>USD</v>
          </cell>
        </row>
        <row r="1299">
          <cell r="B1299">
            <v>40609</v>
          </cell>
          <cell r="C1299">
            <v>40609</v>
          </cell>
          <cell r="E1299">
            <v>23.47</v>
          </cell>
          <cell r="F1299" t="str">
            <v>GEL</v>
          </cell>
          <cell r="G1299">
            <v>13.65</v>
          </cell>
          <cell r="H1299" t="str">
            <v>USD</v>
          </cell>
        </row>
        <row r="1300">
          <cell r="B1300">
            <v>40609</v>
          </cell>
          <cell r="C1300">
            <v>40609</v>
          </cell>
          <cell r="E1300">
            <v>26.82</v>
          </cell>
          <cell r="F1300" t="str">
            <v>GEL</v>
          </cell>
          <cell r="G1300">
            <v>15.6</v>
          </cell>
          <cell r="H1300" t="str">
            <v>USD</v>
          </cell>
        </row>
        <row r="1301">
          <cell r="B1301">
            <v>40609</v>
          </cell>
          <cell r="C1301">
            <v>40609</v>
          </cell>
          <cell r="E1301">
            <v>6.71</v>
          </cell>
          <cell r="F1301" t="str">
            <v>GEL</v>
          </cell>
          <cell r="G1301">
            <v>3.9</v>
          </cell>
          <cell r="H1301" t="str">
            <v>USD</v>
          </cell>
        </row>
        <row r="1302">
          <cell r="B1302">
            <v>40609</v>
          </cell>
          <cell r="C1302">
            <v>40609</v>
          </cell>
          <cell r="E1302">
            <v>26.82</v>
          </cell>
          <cell r="F1302" t="str">
            <v>GEL</v>
          </cell>
          <cell r="G1302">
            <v>15.6</v>
          </cell>
          <cell r="H1302" t="str">
            <v>USD</v>
          </cell>
        </row>
        <row r="1303">
          <cell r="B1303">
            <v>40609</v>
          </cell>
          <cell r="C1303">
            <v>40609</v>
          </cell>
          <cell r="E1303">
            <v>6.71</v>
          </cell>
          <cell r="F1303" t="str">
            <v>GEL</v>
          </cell>
          <cell r="G1303">
            <v>3.9</v>
          </cell>
          <cell r="H1303" t="str">
            <v>USD</v>
          </cell>
        </row>
        <row r="1304">
          <cell r="B1304">
            <v>40609</v>
          </cell>
          <cell r="C1304">
            <v>40609</v>
          </cell>
          <cell r="E1304">
            <v>3.44</v>
          </cell>
          <cell r="F1304" t="str">
            <v>GEL</v>
          </cell>
          <cell r="G1304">
            <v>2</v>
          </cell>
          <cell r="H1304" t="str">
            <v>USD</v>
          </cell>
        </row>
        <row r="1305">
          <cell r="B1305">
            <v>40609</v>
          </cell>
          <cell r="C1305">
            <v>40609</v>
          </cell>
          <cell r="E1305">
            <v>6.19</v>
          </cell>
          <cell r="F1305" t="str">
            <v>GEL</v>
          </cell>
          <cell r="G1305">
            <v>3.6</v>
          </cell>
          <cell r="H1305" t="str">
            <v>USD</v>
          </cell>
        </row>
        <row r="1306">
          <cell r="B1306">
            <v>40609</v>
          </cell>
          <cell r="C1306">
            <v>40609</v>
          </cell>
          <cell r="E1306">
            <v>2.75</v>
          </cell>
          <cell r="F1306" t="str">
            <v>GEL</v>
          </cell>
          <cell r="G1306">
            <v>1.6</v>
          </cell>
          <cell r="H1306" t="str">
            <v>USD</v>
          </cell>
        </row>
        <row r="1307">
          <cell r="B1307">
            <v>40609</v>
          </cell>
          <cell r="C1307">
            <v>40609</v>
          </cell>
          <cell r="E1307">
            <v>1.03</v>
          </cell>
          <cell r="F1307" t="str">
            <v>GEL</v>
          </cell>
          <cell r="G1307">
            <v>0.6</v>
          </cell>
          <cell r="H1307" t="str">
            <v>USD</v>
          </cell>
        </row>
        <row r="1308">
          <cell r="B1308">
            <v>40609</v>
          </cell>
          <cell r="C1308">
            <v>40609</v>
          </cell>
          <cell r="E1308">
            <v>1.3800000000000001</v>
          </cell>
          <cell r="F1308" t="str">
            <v>GEL</v>
          </cell>
          <cell r="G1308">
            <v>0.8</v>
          </cell>
          <cell r="H1308" t="str">
            <v>USD</v>
          </cell>
        </row>
        <row r="1309">
          <cell r="B1309">
            <v>40609</v>
          </cell>
          <cell r="C1309">
            <v>40609</v>
          </cell>
          <cell r="E1309">
            <v>4.47</v>
          </cell>
          <cell r="F1309" t="str">
            <v>GEL</v>
          </cell>
          <cell r="G1309">
            <v>2.6</v>
          </cell>
          <cell r="H1309" t="str">
            <v>USD</v>
          </cell>
        </row>
        <row r="1310">
          <cell r="B1310">
            <v>40609</v>
          </cell>
          <cell r="C1310">
            <v>40609</v>
          </cell>
          <cell r="E1310">
            <v>8.2200000000000006</v>
          </cell>
          <cell r="F1310" t="str">
            <v>GEL</v>
          </cell>
          <cell r="G1310">
            <v>4.78</v>
          </cell>
          <cell r="H1310" t="str">
            <v>USD</v>
          </cell>
        </row>
        <row r="1311">
          <cell r="B1311">
            <v>40609</v>
          </cell>
          <cell r="C1311">
            <v>40609</v>
          </cell>
          <cell r="E1311">
            <v>8.91</v>
          </cell>
          <cell r="F1311" t="str">
            <v>GEL</v>
          </cell>
          <cell r="G1311">
            <v>5.18</v>
          </cell>
          <cell r="H1311" t="str">
            <v>USD</v>
          </cell>
        </row>
        <row r="1312">
          <cell r="B1312">
            <v>40609</v>
          </cell>
          <cell r="C1312">
            <v>40609</v>
          </cell>
          <cell r="E1312">
            <v>14.07</v>
          </cell>
          <cell r="F1312" t="str">
            <v>GEL</v>
          </cell>
          <cell r="G1312">
            <v>8.18</v>
          </cell>
          <cell r="H1312" t="str">
            <v>USD</v>
          </cell>
        </row>
        <row r="1313">
          <cell r="B1313">
            <v>40609</v>
          </cell>
          <cell r="C1313">
            <v>40609</v>
          </cell>
          <cell r="E1313">
            <v>3.44</v>
          </cell>
          <cell r="F1313" t="str">
            <v>GEL</v>
          </cell>
          <cell r="G1313">
            <v>2</v>
          </cell>
          <cell r="H1313" t="str">
            <v>USD</v>
          </cell>
        </row>
        <row r="1314">
          <cell r="B1314">
            <v>40609</v>
          </cell>
          <cell r="C1314">
            <v>40609</v>
          </cell>
          <cell r="E1314">
            <v>2.38</v>
          </cell>
          <cell r="F1314" t="str">
            <v>GEL</v>
          </cell>
          <cell r="G1314">
            <v>1.3800000000000001</v>
          </cell>
          <cell r="H1314" t="str">
            <v>USD</v>
          </cell>
        </row>
        <row r="1315">
          <cell r="B1315">
            <v>40609</v>
          </cell>
          <cell r="C1315">
            <v>40609</v>
          </cell>
          <cell r="E1315">
            <v>1.34</v>
          </cell>
          <cell r="F1315" t="str">
            <v>GEL</v>
          </cell>
          <cell r="G1315">
            <v>0.78</v>
          </cell>
          <cell r="H1315" t="str">
            <v>USD</v>
          </cell>
        </row>
        <row r="1316">
          <cell r="B1316">
            <v>40609</v>
          </cell>
          <cell r="C1316">
            <v>40609</v>
          </cell>
          <cell r="E1316">
            <v>1.03</v>
          </cell>
          <cell r="F1316" t="str">
            <v>GEL</v>
          </cell>
          <cell r="G1316">
            <v>0.6</v>
          </cell>
          <cell r="H1316" t="str">
            <v>USD</v>
          </cell>
        </row>
        <row r="1317">
          <cell r="B1317">
            <v>40609</v>
          </cell>
          <cell r="C1317">
            <v>40609</v>
          </cell>
          <cell r="E1317">
            <v>6.84</v>
          </cell>
          <cell r="F1317" t="str">
            <v>GEL</v>
          </cell>
          <cell r="G1317">
            <v>3.98</v>
          </cell>
          <cell r="H1317" t="str">
            <v>USD</v>
          </cell>
        </row>
        <row r="1318">
          <cell r="B1318">
            <v>40609</v>
          </cell>
          <cell r="C1318">
            <v>40609</v>
          </cell>
          <cell r="E1318">
            <v>1</v>
          </cell>
          <cell r="F1318" t="str">
            <v>GEL</v>
          </cell>
          <cell r="G1318">
            <v>0.57999999999999996</v>
          </cell>
          <cell r="H1318" t="str">
            <v>USD</v>
          </cell>
        </row>
        <row r="1319">
          <cell r="B1319">
            <v>40609</v>
          </cell>
          <cell r="C1319">
            <v>40609</v>
          </cell>
          <cell r="E1319">
            <v>2.06</v>
          </cell>
          <cell r="F1319" t="str">
            <v>GEL</v>
          </cell>
          <cell r="G1319">
            <v>1.2</v>
          </cell>
          <cell r="H1319" t="str">
            <v>USD</v>
          </cell>
        </row>
        <row r="1320">
          <cell r="B1320">
            <v>40609</v>
          </cell>
          <cell r="C1320">
            <v>40609</v>
          </cell>
          <cell r="E1320">
            <v>1.3800000000000001</v>
          </cell>
          <cell r="F1320" t="str">
            <v>GEL</v>
          </cell>
          <cell r="G1320">
            <v>0.8</v>
          </cell>
          <cell r="H1320" t="str">
            <v>USD</v>
          </cell>
        </row>
        <row r="1321">
          <cell r="B1321">
            <v>40609</v>
          </cell>
          <cell r="C1321">
            <v>40609</v>
          </cell>
          <cell r="E1321">
            <v>5.82</v>
          </cell>
          <cell r="F1321" t="str">
            <v>GEL</v>
          </cell>
          <cell r="G1321">
            <v>3.38</v>
          </cell>
          <cell r="H1321" t="str">
            <v>USD</v>
          </cell>
        </row>
        <row r="1322">
          <cell r="B1322">
            <v>40609</v>
          </cell>
          <cell r="C1322">
            <v>40609</v>
          </cell>
          <cell r="E1322">
            <v>1.3800000000000001</v>
          </cell>
          <cell r="F1322" t="str">
            <v>GEL</v>
          </cell>
          <cell r="G1322">
            <v>0.8</v>
          </cell>
          <cell r="H1322" t="str">
            <v>USD</v>
          </cell>
        </row>
        <row r="1323">
          <cell r="B1323">
            <v>40609</v>
          </cell>
          <cell r="C1323">
            <v>40609</v>
          </cell>
          <cell r="E1323">
            <v>6.88</v>
          </cell>
          <cell r="F1323" t="str">
            <v>GEL</v>
          </cell>
          <cell r="G1323">
            <v>4</v>
          </cell>
          <cell r="H1323" t="str">
            <v>USD</v>
          </cell>
        </row>
        <row r="1324">
          <cell r="B1324">
            <v>40609</v>
          </cell>
          <cell r="C1324">
            <v>40609</v>
          </cell>
          <cell r="E1324">
            <v>0.69000000000000006</v>
          </cell>
          <cell r="F1324" t="str">
            <v>GEL</v>
          </cell>
          <cell r="G1324">
            <v>0.4</v>
          </cell>
          <cell r="H1324" t="str">
            <v>USD</v>
          </cell>
        </row>
        <row r="1325">
          <cell r="B1325">
            <v>40609</v>
          </cell>
          <cell r="C1325">
            <v>40609</v>
          </cell>
          <cell r="E1325">
            <v>1.3800000000000001</v>
          </cell>
          <cell r="F1325" t="str">
            <v>GEL</v>
          </cell>
          <cell r="G1325">
            <v>0.8</v>
          </cell>
          <cell r="H1325" t="str">
            <v>USD</v>
          </cell>
        </row>
        <row r="1326">
          <cell r="B1326">
            <v>40609</v>
          </cell>
          <cell r="C1326">
            <v>40609</v>
          </cell>
          <cell r="E1326">
            <v>1</v>
          </cell>
          <cell r="F1326" t="str">
            <v>GEL</v>
          </cell>
          <cell r="G1326">
            <v>0.57999999999999996</v>
          </cell>
          <cell r="H1326" t="str">
            <v>USD</v>
          </cell>
        </row>
        <row r="1327">
          <cell r="B1327">
            <v>40609</v>
          </cell>
          <cell r="C1327">
            <v>40609</v>
          </cell>
          <cell r="E1327">
            <v>0.34</v>
          </cell>
          <cell r="F1327" t="str">
            <v>GEL</v>
          </cell>
          <cell r="G1327">
            <v>0.2</v>
          </cell>
          <cell r="H1327" t="str">
            <v>USD</v>
          </cell>
        </row>
        <row r="1328">
          <cell r="B1328">
            <v>40609</v>
          </cell>
          <cell r="C1328">
            <v>40609</v>
          </cell>
          <cell r="E1328">
            <v>1.3800000000000001</v>
          </cell>
          <cell r="F1328" t="str">
            <v>GEL</v>
          </cell>
          <cell r="G1328">
            <v>0.8</v>
          </cell>
          <cell r="H1328" t="str">
            <v>USD</v>
          </cell>
        </row>
        <row r="1329">
          <cell r="B1329">
            <v>40609</v>
          </cell>
          <cell r="C1329">
            <v>40609</v>
          </cell>
          <cell r="E1329">
            <v>0.21</v>
          </cell>
          <cell r="F1329" t="str">
            <v>GEL</v>
          </cell>
          <cell r="G1329">
            <v>0.12</v>
          </cell>
          <cell r="H1329" t="str">
            <v>USD</v>
          </cell>
        </row>
        <row r="1330">
          <cell r="B1330">
            <v>40609</v>
          </cell>
          <cell r="C1330">
            <v>40609</v>
          </cell>
          <cell r="E1330">
            <v>2.75</v>
          </cell>
          <cell r="F1330" t="str">
            <v>GEL</v>
          </cell>
          <cell r="G1330">
            <v>1.6</v>
          </cell>
          <cell r="H1330" t="str">
            <v>USD</v>
          </cell>
        </row>
        <row r="1331">
          <cell r="B1331">
            <v>40609</v>
          </cell>
          <cell r="C1331">
            <v>40609</v>
          </cell>
          <cell r="E1331">
            <v>1</v>
          </cell>
          <cell r="F1331" t="str">
            <v>GEL</v>
          </cell>
          <cell r="G1331">
            <v>0.57999999999999996</v>
          </cell>
          <cell r="H1331" t="str">
            <v>USD</v>
          </cell>
        </row>
        <row r="1332">
          <cell r="B1332">
            <v>40609</v>
          </cell>
          <cell r="C1332">
            <v>40609</v>
          </cell>
          <cell r="E1332">
            <v>2.4</v>
          </cell>
          <cell r="F1332" t="str">
            <v>GEL</v>
          </cell>
          <cell r="G1332">
            <v>1.4000000000000001</v>
          </cell>
          <cell r="H1332" t="str">
            <v>USD</v>
          </cell>
        </row>
        <row r="1333">
          <cell r="B1333">
            <v>40609</v>
          </cell>
          <cell r="C1333">
            <v>40609</v>
          </cell>
          <cell r="E1333">
            <v>2.06</v>
          </cell>
          <cell r="F1333" t="str">
            <v>GEL</v>
          </cell>
          <cell r="G1333">
            <v>1.2</v>
          </cell>
          <cell r="H1333" t="str">
            <v>USD</v>
          </cell>
        </row>
        <row r="1334">
          <cell r="B1334">
            <v>40609</v>
          </cell>
          <cell r="C1334">
            <v>40609</v>
          </cell>
          <cell r="E1334">
            <v>1</v>
          </cell>
          <cell r="F1334" t="str">
            <v>GEL</v>
          </cell>
          <cell r="G1334">
            <v>0.57999999999999996</v>
          </cell>
          <cell r="H1334" t="str">
            <v>USD</v>
          </cell>
        </row>
        <row r="1335">
          <cell r="B1335">
            <v>40609</v>
          </cell>
          <cell r="C1335">
            <v>40609</v>
          </cell>
          <cell r="E1335">
            <v>0.34</v>
          </cell>
          <cell r="F1335" t="str">
            <v>GEL</v>
          </cell>
          <cell r="G1335">
            <v>0.2</v>
          </cell>
          <cell r="H1335" t="str">
            <v>USD</v>
          </cell>
        </row>
        <row r="1336">
          <cell r="B1336">
            <v>40609</v>
          </cell>
          <cell r="C1336">
            <v>40609</v>
          </cell>
          <cell r="E1336">
            <v>0.55000000000000004</v>
          </cell>
          <cell r="F1336" t="str">
            <v>GEL</v>
          </cell>
          <cell r="G1336">
            <v>0.32</v>
          </cell>
          <cell r="H1336" t="str">
            <v>USD</v>
          </cell>
        </row>
        <row r="1337">
          <cell r="B1337">
            <v>40609</v>
          </cell>
          <cell r="C1337">
            <v>40609</v>
          </cell>
          <cell r="E1337">
            <v>3.1</v>
          </cell>
          <cell r="F1337" t="str">
            <v>GEL</v>
          </cell>
          <cell r="G1337">
            <v>1.8</v>
          </cell>
          <cell r="H1337" t="str">
            <v>USD</v>
          </cell>
        </row>
        <row r="1338">
          <cell r="B1338">
            <v>40609</v>
          </cell>
          <cell r="C1338">
            <v>40609</v>
          </cell>
          <cell r="E1338">
            <v>1.69</v>
          </cell>
          <cell r="F1338" t="str">
            <v>GEL</v>
          </cell>
          <cell r="G1338">
            <v>0.98</v>
          </cell>
          <cell r="H1338" t="str">
            <v>USD</v>
          </cell>
        </row>
        <row r="1339">
          <cell r="B1339">
            <v>40609</v>
          </cell>
          <cell r="C1339">
            <v>40609</v>
          </cell>
          <cell r="E1339">
            <v>1.72</v>
          </cell>
          <cell r="F1339" t="str">
            <v>GEL</v>
          </cell>
          <cell r="G1339">
            <v>1</v>
          </cell>
          <cell r="H1339" t="str">
            <v>USD</v>
          </cell>
        </row>
        <row r="1340">
          <cell r="B1340">
            <v>40609</v>
          </cell>
          <cell r="C1340">
            <v>40609</v>
          </cell>
          <cell r="E1340">
            <v>1.3800000000000001</v>
          </cell>
          <cell r="F1340" t="str">
            <v>GEL</v>
          </cell>
          <cell r="G1340">
            <v>0.8</v>
          </cell>
          <cell r="H1340" t="str">
            <v>USD</v>
          </cell>
        </row>
        <row r="1341">
          <cell r="B1341">
            <v>40609</v>
          </cell>
          <cell r="C1341">
            <v>40609</v>
          </cell>
          <cell r="E1341">
            <v>0.34</v>
          </cell>
          <cell r="F1341" t="str">
            <v>GEL</v>
          </cell>
          <cell r="G1341">
            <v>0.2</v>
          </cell>
          <cell r="H1341" t="str">
            <v>USD</v>
          </cell>
        </row>
        <row r="1342">
          <cell r="B1342">
            <v>40609</v>
          </cell>
          <cell r="C1342">
            <v>40609</v>
          </cell>
          <cell r="E1342">
            <v>1</v>
          </cell>
          <cell r="F1342" t="str">
            <v>GEL</v>
          </cell>
          <cell r="G1342">
            <v>0.57999999999999996</v>
          </cell>
          <cell r="H1342" t="str">
            <v>USD</v>
          </cell>
        </row>
        <row r="1343">
          <cell r="B1343">
            <v>40609</v>
          </cell>
          <cell r="C1343">
            <v>40609</v>
          </cell>
          <cell r="E1343">
            <v>1.03</v>
          </cell>
          <cell r="F1343" t="str">
            <v>GEL</v>
          </cell>
          <cell r="G1343">
            <v>0.6</v>
          </cell>
          <cell r="H1343" t="str">
            <v>USD</v>
          </cell>
        </row>
        <row r="1344">
          <cell r="B1344">
            <v>40609</v>
          </cell>
          <cell r="C1344">
            <v>40609</v>
          </cell>
          <cell r="E1344">
            <v>3.7800000000000002</v>
          </cell>
          <cell r="F1344" t="str">
            <v>GEL</v>
          </cell>
          <cell r="G1344">
            <v>2.2000000000000002</v>
          </cell>
          <cell r="H1344" t="str">
            <v>USD</v>
          </cell>
        </row>
        <row r="1345">
          <cell r="B1345">
            <v>40609</v>
          </cell>
          <cell r="C1345">
            <v>40609</v>
          </cell>
          <cell r="E1345">
            <v>0.34</v>
          </cell>
          <cell r="F1345" t="str">
            <v>GEL</v>
          </cell>
          <cell r="G1345">
            <v>0.2</v>
          </cell>
          <cell r="H1345" t="str">
            <v>USD</v>
          </cell>
        </row>
        <row r="1346">
          <cell r="B1346">
            <v>40609</v>
          </cell>
          <cell r="C1346">
            <v>40609</v>
          </cell>
          <cell r="E1346">
            <v>2.41</v>
          </cell>
          <cell r="F1346" t="str">
            <v>GEL</v>
          </cell>
          <cell r="G1346">
            <v>1.4000000000000001</v>
          </cell>
          <cell r="H1346" t="str">
            <v>USD</v>
          </cell>
        </row>
        <row r="1347">
          <cell r="B1347">
            <v>40609</v>
          </cell>
          <cell r="C1347">
            <v>40609</v>
          </cell>
          <cell r="E1347">
            <v>3.09</v>
          </cell>
          <cell r="F1347" t="str">
            <v>GEL</v>
          </cell>
          <cell r="G1347">
            <v>1.8</v>
          </cell>
          <cell r="H1347" t="str">
            <v>USD</v>
          </cell>
        </row>
        <row r="1348">
          <cell r="B1348">
            <v>40609</v>
          </cell>
          <cell r="C1348">
            <v>40609</v>
          </cell>
          <cell r="E1348">
            <v>1.72</v>
          </cell>
          <cell r="F1348" t="str">
            <v>GEL</v>
          </cell>
          <cell r="G1348">
            <v>1</v>
          </cell>
          <cell r="H1348" t="str">
            <v>USD</v>
          </cell>
        </row>
        <row r="1349">
          <cell r="B1349">
            <v>40609</v>
          </cell>
          <cell r="C1349">
            <v>40609</v>
          </cell>
          <cell r="E1349">
            <v>2.72</v>
          </cell>
          <cell r="F1349" t="str">
            <v>GEL</v>
          </cell>
          <cell r="G1349">
            <v>1.58</v>
          </cell>
          <cell r="H1349" t="str">
            <v>USD</v>
          </cell>
        </row>
        <row r="1350">
          <cell r="B1350">
            <v>40609</v>
          </cell>
          <cell r="C1350">
            <v>40609</v>
          </cell>
          <cell r="E1350">
            <v>2.06</v>
          </cell>
          <cell r="F1350" t="str">
            <v>GEL</v>
          </cell>
          <cell r="G1350">
            <v>1.2</v>
          </cell>
          <cell r="H1350" t="str">
            <v>USD</v>
          </cell>
        </row>
        <row r="1351">
          <cell r="B1351">
            <v>40609</v>
          </cell>
          <cell r="C1351">
            <v>40609</v>
          </cell>
          <cell r="E1351">
            <v>2.72</v>
          </cell>
          <cell r="F1351" t="str">
            <v>GEL</v>
          </cell>
          <cell r="G1351">
            <v>1.58</v>
          </cell>
          <cell r="H1351" t="str">
            <v>USD</v>
          </cell>
        </row>
        <row r="1352">
          <cell r="B1352">
            <v>40609</v>
          </cell>
          <cell r="C1352">
            <v>40609</v>
          </cell>
          <cell r="E1352">
            <v>1</v>
          </cell>
          <cell r="F1352" t="str">
            <v>GEL</v>
          </cell>
          <cell r="G1352">
            <v>0.57999999999999996</v>
          </cell>
          <cell r="H1352" t="str">
            <v>USD</v>
          </cell>
        </row>
        <row r="1353">
          <cell r="B1353">
            <v>40609</v>
          </cell>
          <cell r="C1353">
            <v>40609</v>
          </cell>
          <cell r="E1353">
            <v>0.34</v>
          </cell>
          <cell r="F1353" t="str">
            <v>GEL</v>
          </cell>
          <cell r="G1353">
            <v>0.2</v>
          </cell>
          <cell r="H1353" t="str">
            <v>USD</v>
          </cell>
        </row>
        <row r="1354">
          <cell r="B1354">
            <v>40609</v>
          </cell>
          <cell r="C1354">
            <v>40609</v>
          </cell>
          <cell r="E1354">
            <v>1.72</v>
          </cell>
          <cell r="F1354" t="str">
            <v>GEL</v>
          </cell>
          <cell r="G1354">
            <v>1</v>
          </cell>
          <cell r="H1354" t="str">
            <v>USD</v>
          </cell>
        </row>
        <row r="1355">
          <cell r="B1355">
            <v>40609</v>
          </cell>
          <cell r="C1355">
            <v>40609</v>
          </cell>
          <cell r="E1355">
            <v>15.82</v>
          </cell>
          <cell r="F1355" t="str">
            <v>GEL</v>
          </cell>
          <cell r="G1355">
            <v>9.2000000000000011</v>
          </cell>
          <cell r="H1355" t="str">
            <v>USD</v>
          </cell>
        </row>
        <row r="1356">
          <cell r="B1356">
            <v>40609</v>
          </cell>
          <cell r="C1356">
            <v>40609</v>
          </cell>
          <cell r="E1356">
            <v>1</v>
          </cell>
          <cell r="F1356" t="str">
            <v>GEL</v>
          </cell>
          <cell r="G1356">
            <v>0.57999999999999996</v>
          </cell>
          <cell r="H1356" t="str">
            <v>USD</v>
          </cell>
        </row>
        <row r="1357">
          <cell r="B1357">
            <v>40609</v>
          </cell>
          <cell r="C1357">
            <v>40609</v>
          </cell>
          <cell r="E1357">
            <v>0.34</v>
          </cell>
          <cell r="F1357" t="str">
            <v>GEL</v>
          </cell>
          <cell r="G1357">
            <v>0.2</v>
          </cell>
          <cell r="H1357" t="str">
            <v>USD</v>
          </cell>
        </row>
        <row r="1358">
          <cell r="B1358">
            <v>40609</v>
          </cell>
          <cell r="C1358">
            <v>40609</v>
          </cell>
          <cell r="E1358">
            <v>0.34</v>
          </cell>
          <cell r="F1358" t="str">
            <v>GEL</v>
          </cell>
          <cell r="G1358">
            <v>0.2</v>
          </cell>
          <cell r="H1358" t="str">
            <v>USD</v>
          </cell>
        </row>
        <row r="1359">
          <cell r="B1359">
            <v>40609</v>
          </cell>
          <cell r="C1359">
            <v>40609</v>
          </cell>
          <cell r="E1359">
            <v>0.69000000000000006</v>
          </cell>
          <cell r="F1359" t="str">
            <v>GEL</v>
          </cell>
          <cell r="G1359">
            <v>0.4</v>
          </cell>
          <cell r="H1359" t="str">
            <v>USD</v>
          </cell>
        </row>
        <row r="1360">
          <cell r="B1360">
            <v>40609</v>
          </cell>
          <cell r="C1360">
            <v>40609</v>
          </cell>
          <cell r="E1360">
            <v>2</v>
          </cell>
          <cell r="F1360" t="str">
            <v>GEL</v>
          </cell>
          <cell r="G1360">
            <v>1.1599999999999999</v>
          </cell>
          <cell r="H1360" t="str">
            <v>USD</v>
          </cell>
        </row>
        <row r="1361">
          <cell r="B1361">
            <v>40609</v>
          </cell>
          <cell r="C1361">
            <v>40609</v>
          </cell>
          <cell r="E1361">
            <v>3.44</v>
          </cell>
          <cell r="F1361" t="str">
            <v>GEL</v>
          </cell>
          <cell r="G1361">
            <v>2</v>
          </cell>
          <cell r="H1361" t="str">
            <v>USD</v>
          </cell>
        </row>
        <row r="1362">
          <cell r="B1362">
            <v>40609</v>
          </cell>
          <cell r="C1362">
            <v>40609</v>
          </cell>
          <cell r="E1362">
            <v>4.12</v>
          </cell>
          <cell r="F1362" t="str">
            <v>GEL</v>
          </cell>
          <cell r="G1362">
            <v>2.4</v>
          </cell>
          <cell r="H1362" t="str">
            <v>USD</v>
          </cell>
        </row>
        <row r="1363">
          <cell r="B1363">
            <v>40609</v>
          </cell>
          <cell r="C1363">
            <v>40609</v>
          </cell>
          <cell r="E1363">
            <v>1.72</v>
          </cell>
          <cell r="F1363" t="str">
            <v>GEL</v>
          </cell>
          <cell r="G1363">
            <v>1</v>
          </cell>
          <cell r="H1363" t="str">
            <v>USD</v>
          </cell>
        </row>
        <row r="1364">
          <cell r="B1364">
            <v>40609</v>
          </cell>
          <cell r="C1364">
            <v>40609</v>
          </cell>
          <cell r="E1364">
            <v>1</v>
          </cell>
          <cell r="F1364" t="str">
            <v>GEL</v>
          </cell>
          <cell r="G1364">
            <v>0.57999999999999996</v>
          </cell>
          <cell r="H1364" t="str">
            <v>USD</v>
          </cell>
        </row>
        <row r="1365">
          <cell r="B1365">
            <v>40609</v>
          </cell>
          <cell r="C1365">
            <v>40609</v>
          </cell>
          <cell r="E1365">
            <v>6.88</v>
          </cell>
          <cell r="F1365" t="str">
            <v>GEL</v>
          </cell>
          <cell r="G1365">
            <v>4</v>
          </cell>
          <cell r="H1365" t="str">
            <v>USD</v>
          </cell>
        </row>
        <row r="1366">
          <cell r="B1366">
            <v>40609</v>
          </cell>
          <cell r="C1366">
            <v>40609</v>
          </cell>
          <cell r="E1366">
            <v>3.7800000000000002</v>
          </cell>
          <cell r="F1366" t="str">
            <v>GEL</v>
          </cell>
          <cell r="G1366">
            <v>2.2000000000000002</v>
          </cell>
          <cell r="H1366" t="str">
            <v>USD</v>
          </cell>
        </row>
        <row r="1367">
          <cell r="B1367">
            <v>40609</v>
          </cell>
          <cell r="C1367">
            <v>40609</v>
          </cell>
          <cell r="E1367">
            <v>4.8100000000000005</v>
          </cell>
          <cell r="F1367" t="str">
            <v>GEL</v>
          </cell>
          <cell r="G1367">
            <v>2.8000000000000003</v>
          </cell>
          <cell r="H1367" t="str">
            <v>USD</v>
          </cell>
        </row>
        <row r="1368">
          <cell r="B1368">
            <v>40609</v>
          </cell>
          <cell r="C1368">
            <v>40609</v>
          </cell>
          <cell r="E1368">
            <v>0.34</v>
          </cell>
          <cell r="F1368" t="str">
            <v>GEL</v>
          </cell>
          <cell r="G1368">
            <v>0.2</v>
          </cell>
          <cell r="H1368" t="str">
            <v>USD</v>
          </cell>
        </row>
        <row r="1369">
          <cell r="B1369">
            <v>40609</v>
          </cell>
          <cell r="C1369">
            <v>40609</v>
          </cell>
          <cell r="E1369">
            <v>1.03</v>
          </cell>
          <cell r="F1369" t="str">
            <v>GEL</v>
          </cell>
          <cell r="G1369">
            <v>0.6</v>
          </cell>
          <cell r="H1369" t="str">
            <v>USD</v>
          </cell>
        </row>
        <row r="1370">
          <cell r="B1370">
            <v>40609</v>
          </cell>
          <cell r="C1370">
            <v>40609</v>
          </cell>
          <cell r="E1370">
            <v>3.06</v>
          </cell>
          <cell r="F1370" t="str">
            <v>GEL</v>
          </cell>
          <cell r="G1370">
            <v>1.78</v>
          </cell>
          <cell r="H1370" t="str">
            <v>USD</v>
          </cell>
        </row>
        <row r="1371">
          <cell r="B1371">
            <v>40609</v>
          </cell>
          <cell r="C1371">
            <v>40609</v>
          </cell>
          <cell r="E1371">
            <v>1.21</v>
          </cell>
          <cell r="F1371" t="str">
            <v>GEL</v>
          </cell>
          <cell r="G1371">
            <v>0.70000000000000007</v>
          </cell>
          <cell r="H1371" t="str">
            <v>USD</v>
          </cell>
        </row>
        <row r="1372">
          <cell r="B1372">
            <v>40609</v>
          </cell>
          <cell r="C1372">
            <v>40609</v>
          </cell>
          <cell r="E1372">
            <v>10.84</v>
          </cell>
          <cell r="F1372" t="str">
            <v>GEL</v>
          </cell>
          <cell r="G1372">
            <v>6.3</v>
          </cell>
          <cell r="H1372" t="str">
            <v>USD</v>
          </cell>
        </row>
        <row r="1373">
          <cell r="B1373">
            <v>40609</v>
          </cell>
          <cell r="C1373">
            <v>40609</v>
          </cell>
          <cell r="E1373">
            <v>1.72</v>
          </cell>
          <cell r="F1373" t="str">
            <v>GEL</v>
          </cell>
          <cell r="G1373">
            <v>1</v>
          </cell>
          <cell r="H1373" t="str">
            <v>USD</v>
          </cell>
        </row>
        <row r="1374">
          <cell r="B1374">
            <v>40609</v>
          </cell>
          <cell r="C1374">
            <v>40609</v>
          </cell>
          <cell r="E1374">
            <v>3.44</v>
          </cell>
          <cell r="F1374" t="str">
            <v>GEL</v>
          </cell>
          <cell r="G1374">
            <v>2</v>
          </cell>
          <cell r="H1374" t="str">
            <v>USD</v>
          </cell>
        </row>
        <row r="1375">
          <cell r="B1375">
            <v>40609</v>
          </cell>
          <cell r="C1375">
            <v>40609</v>
          </cell>
          <cell r="E1375">
            <v>1.3800000000000001</v>
          </cell>
          <cell r="F1375" t="str">
            <v>GEL</v>
          </cell>
          <cell r="G1375">
            <v>0.8</v>
          </cell>
          <cell r="H1375" t="str">
            <v>USD</v>
          </cell>
        </row>
        <row r="1376">
          <cell r="B1376">
            <v>40609</v>
          </cell>
          <cell r="C1376">
            <v>40609</v>
          </cell>
          <cell r="E1376">
            <v>1.03</v>
          </cell>
          <cell r="F1376" t="str">
            <v>GEL</v>
          </cell>
          <cell r="G1376">
            <v>0.6</v>
          </cell>
          <cell r="H1376" t="str">
            <v>USD</v>
          </cell>
        </row>
        <row r="1377">
          <cell r="B1377">
            <v>40609</v>
          </cell>
          <cell r="C1377">
            <v>40609</v>
          </cell>
          <cell r="E1377">
            <v>0.21</v>
          </cell>
          <cell r="F1377" t="str">
            <v>GEL</v>
          </cell>
          <cell r="G1377">
            <v>0.12</v>
          </cell>
          <cell r="H1377" t="str">
            <v>USD</v>
          </cell>
        </row>
        <row r="1378">
          <cell r="B1378">
            <v>40609</v>
          </cell>
          <cell r="C1378">
            <v>40609</v>
          </cell>
          <cell r="E1378">
            <v>1.2</v>
          </cell>
          <cell r="F1378" t="str">
            <v>GEL</v>
          </cell>
          <cell r="G1378">
            <v>0.70000000000000007</v>
          </cell>
          <cell r="H1378" t="str">
            <v>USD</v>
          </cell>
        </row>
        <row r="1379">
          <cell r="B1379">
            <v>40609</v>
          </cell>
          <cell r="C1379">
            <v>40609</v>
          </cell>
          <cell r="E1379">
            <v>2.58</v>
          </cell>
          <cell r="F1379" t="str">
            <v>GEL</v>
          </cell>
          <cell r="G1379">
            <v>1.5</v>
          </cell>
          <cell r="H1379" t="str">
            <v>USD</v>
          </cell>
        </row>
        <row r="1380">
          <cell r="B1380">
            <v>40609</v>
          </cell>
          <cell r="C1380">
            <v>40609</v>
          </cell>
          <cell r="E1380">
            <v>1</v>
          </cell>
          <cell r="F1380" t="str">
            <v>GEL</v>
          </cell>
          <cell r="G1380">
            <v>0.57999999999999996</v>
          </cell>
          <cell r="H1380" t="str">
            <v>USD</v>
          </cell>
        </row>
        <row r="1381">
          <cell r="B1381">
            <v>40609</v>
          </cell>
          <cell r="C1381">
            <v>40609</v>
          </cell>
          <cell r="E1381">
            <v>5.13</v>
          </cell>
          <cell r="F1381" t="str">
            <v>GEL</v>
          </cell>
          <cell r="G1381">
            <v>2.98</v>
          </cell>
          <cell r="H1381" t="str">
            <v>USD</v>
          </cell>
        </row>
        <row r="1382">
          <cell r="B1382">
            <v>40609</v>
          </cell>
          <cell r="C1382">
            <v>40609</v>
          </cell>
          <cell r="E1382">
            <v>0.69000000000000006</v>
          </cell>
          <cell r="F1382" t="str">
            <v>GEL</v>
          </cell>
          <cell r="G1382">
            <v>0.4</v>
          </cell>
          <cell r="H1382" t="str">
            <v>USD</v>
          </cell>
        </row>
        <row r="1383">
          <cell r="B1383">
            <v>40609</v>
          </cell>
          <cell r="C1383">
            <v>40609</v>
          </cell>
          <cell r="E1383">
            <v>1</v>
          </cell>
          <cell r="F1383" t="str">
            <v>GEL</v>
          </cell>
          <cell r="G1383">
            <v>0.57999999999999996</v>
          </cell>
          <cell r="H1383" t="str">
            <v>USD</v>
          </cell>
        </row>
        <row r="1384">
          <cell r="B1384">
            <v>40609</v>
          </cell>
          <cell r="C1384">
            <v>40609</v>
          </cell>
          <cell r="E1384">
            <v>2.06</v>
          </cell>
          <cell r="F1384" t="str">
            <v>GEL</v>
          </cell>
          <cell r="G1384">
            <v>1.2</v>
          </cell>
          <cell r="H1384" t="str">
            <v>USD</v>
          </cell>
        </row>
        <row r="1385">
          <cell r="B1385">
            <v>40609</v>
          </cell>
          <cell r="C1385">
            <v>40609</v>
          </cell>
          <cell r="E1385">
            <v>2.75</v>
          </cell>
          <cell r="F1385" t="str">
            <v>GEL</v>
          </cell>
          <cell r="G1385">
            <v>1.6</v>
          </cell>
          <cell r="H1385" t="str">
            <v>USD</v>
          </cell>
        </row>
        <row r="1386">
          <cell r="B1386">
            <v>40609</v>
          </cell>
          <cell r="C1386">
            <v>40609</v>
          </cell>
          <cell r="E1386">
            <v>8.93</v>
          </cell>
          <cell r="F1386" t="str">
            <v>GEL</v>
          </cell>
          <cell r="G1386">
            <v>5.2</v>
          </cell>
          <cell r="H1386" t="str">
            <v>USD</v>
          </cell>
        </row>
        <row r="1387">
          <cell r="B1387">
            <v>40609</v>
          </cell>
          <cell r="C1387">
            <v>40609</v>
          </cell>
          <cell r="E1387">
            <v>6.18</v>
          </cell>
          <cell r="F1387" t="str">
            <v>GEL</v>
          </cell>
          <cell r="G1387">
            <v>3.6</v>
          </cell>
          <cell r="H1387" t="str">
            <v>USD</v>
          </cell>
        </row>
        <row r="1388">
          <cell r="B1388">
            <v>40609</v>
          </cell>
          <cell r="C1388">
            <v>40609</v>
          </cell>
          <cell r="E1388">
            <v>6.54</v>
          </cell>
          <cell r="F1388" t="str">
            <v>GEL</v>
          </cell>
          <cell r="G1388">
            <v>3.8000000000000003</v>
          </cell>
          <cell r="H1388" t="str">
            <v>USD</v>
          </cell>
        </row>
        <row r="1389">
          <cell r="B1389">
            <v>40609</v>
          </cell>
          <cell r="C1389">
            <v>40609</v>
          </cell>
          <cell r="E1389">
            <v>1</v>
          </cell>
          <cell r="F1389" t="str">
            <v>GEL</v>
          </cell>
          <cell r="G1389">
            <v>0.57999999999999996</v>
          </cell>
          <cell r="H1389" t="str">
            <v>USD</v>
          </cell>
        </row>
        <row r="1390">
          <cell r="B1390">
            <v>40609</v>
          </cell>
          <cell r="C1390">
            <v>40609</v>
          </cell>
          <cell r="E1390">
            <v>4.13</v>
          </cell>
          <cell r="F1390" t="str">
            <v>GEL</v>
          </cell>
          <cell r="G1390">
            <v>2.4</v>
          </cell>
          <cell r="H1390" t="str">
            <v>USD</v>
          </cell>
        </row>
        <row r="1391">
          <cell r="B1391">
            <v>40609</v>
          </cell>
          <cell r="C1391">
            <v>40609</v>
          </cell>
          <cell r="E1391">
            <v>1.03</v>
          </cell>
          <cell r="F1391" t="str">
            <v>GEL</v>
          </cell>
          <cell r="G1391">
            <v>0.6</v>
          </cell>
          <cell r="H1391" t="str">
            <v>USD</v>
          </cell>
        </row>
        <row r="1392">
          <cell r="B1392">
            <v>40609</v>
          </cell>
          <cell r="C1392">
            <v>40609</v>
          </cell>
          <cell r="E1392">
            <v>3.27</v>
          </cell>
          <cell r="F1392" t="str">
            <v>GEL</v>
          </cell>
          <cell r="G1392">
            <v>1.9000000000000001</v>
          </cell>
          <cell r="H1392" t="str">
            <v>USD</v>
          </cell>
        </row>
        <row r="1393">
          <cell r="B1393">
            <v>40609</v>
          </cell>
          <cell r="C1393">
            <v>40609</v>
          </cell>
          <cell r="E1393">
            <v>0.52</v>
          </cell>
          <cell r="F1393" t="str">
            <v>GEL</v>
          </cell>
          <cell r="G1393">
            <v>0.3</v>
          </cell>
          <cell r="H1393" t="str">
            <v>USD</v>
          </cell>
        </row>
        <row r="1394">
          <cell r="B1394">
            <v>40609</v>
          </cell>
          <cell r="C1394">
            <v>40609</v>
          </cell>
          <cell r="E1394">
            <v>1.03</v>
          </cell>
          <cell r="F1394" t="str">
            <v>GEL</v>
          </cell>
          <cell r="G1394">
            <v>0.6</v>
          </cell>
          <cell r="H1394" t="str">
            <v>USD</v>
          </cell>
        </row>
        <row r="1395">
          <cell r="B1395">
            <v>40609</v>
          </cell>
          <cell r="C1395">
            <v>40609</v>
          </cell>
          <cell r="E1395">
            <v>2.06</v>
          </cell>
          <cell r="F1395" t="str">
            <v>GEL</v>
          </cell>
          <cell r="G1395">
            <v>1.2</v>
          </cell>
          <cell r="H1395" t="str">
            <v>USD</v>
          </cell>
        </row>
        <row r="1396">
          <cell r="B1396">
            <v>40609</v>
          </cell>
          <cell r="C1396">
            <v>40609</v>
          </cell>
          <cell r="E1396">
            <v>1</v>
          </cell>
          <cell r="F1396" t="str">
            <v>GEL</v>
          </cell>
          <cell r="G1396">
            <v>0.57999999999999996</v>
          </cell>
          <cell r="H1396" t="str">
            <v>USD</v>
          </cell>
        </row>
        <row r="1397">
          <cell r="B1397">
            <v>40609</v>
          </cell>
          <cell r="C1397">
            <v>40609</v>
          </cell>
          <cell r="E1397">
            <v>0.21</v>
          </cell>
          <cell r="F1397" t="str">
            <v>GEL</v>
          </cell>
          <cell r="G1397">
            <v>0.12</v>
          </cell>
          <cell r="H1397" t="str">
            <v>USD</v>
          </cell>
        </row>
        <row r="1398">
          <cell r="B1398">
            <v>40609</v>
          </cell>
          <cell r="C1398">
            <v>40609</v>
          </cell>
          <cell r="E1398">
            <v>0.34</v>
          </cell>
          <cell r="F1398" t="str">
            <v>GEL</v>
          </cell>
          <cell r="G1398">
            <v>0.2</v>
          </cell>
          <cell r="H1398" t="str">
            <v>USD</v>
          </cell>
        </row>
        <row r="1399">
          <cell r="B1399">
            <v>40609</v>
          </cell>
          <cell r="C1399">
            <v>40609</v>
          </cell>
          <cell r="E1399">
            <v>0.34</v>
          </cell>
          <cell r="F1399" t="str">
            <v>GEL</v>
          </cell>
          <cell r="G1399">
            <v>0.2</v>
          </cell>
          <cell r="H1399" t="str">
            <v>USD</v>
          </cell>
        </row>
        <row r="1400">
          <cell r="B1400">
            <v>40609</v>
          </cell>
          <cell r="C1400">
            <v>40609</v>
          </cell>
          <cell r="E1400">
            <v>5.5</v>
          </cell>
          <cell r="F1400" t="str">
            <v>GEL</v>
          </cell>
          <cell r="G1400">
            <v>3.2</v>
          </cell>
          <cell r="H1400" t="str">
            <v>USD</v>
          </cell>
        </row>
        <row r="1401">
          <cell r="B1401">
            <v>40609</v>
          </cell>
          <cell r="C1401">
            <v>40609</v>
          </cell>
          <cell r="E1401">
            <v>0.21</v>
          </cell>
          <cell r="F1401" t="str">
            <v>GEL</v>
          </cell>
          <cell r="G1401">
            <v>0.12</v>
          </cell>
          <cell r="H1401" t="str">
            <v>USD</v>
          </cell>
        </row>
        <row r="1402">
          <cell r="B1402">
            <v>40609</v>
          </cell>
          <cell r="C1402">
            <v>40609</v>
          </cell>
          <cell r="E1402">
            <v>3.44</v>
          </cell>
          <cell r="F1402" t="str">
            <v>GEL</v>
          </cell>
          <cell r="G1402">
            <v>2</v>
          </cell>
          <cell r="H1402" t="str">
            <v>USD</v>
          </cell>
        </row>
        <row r="1403">
          <cell r="B1403">
            <v>40609</v>
          </cell>
          <cell r="C1403">
            <v>40609</v>
          </cell>
          <cell r="E1403">
            <v>0.68</v>
          </cell>
          <cell r="F1403" t="str">
            <v>GEL</v>
          </cell>
          <cell r="G1403">
            <v>0.4</v>
          </cell>
          <cell r="H1403" t="str">
            <v>USD</v>
          </cell>
        </row>
        <row r="1404">
          <cell r="B1404">
            <v>40609</v>
          </cell>
          <cell r="C1404">
            <v>40609</v>
          </cell>
          <cell r="E1404">
            <v>23.25</v>
          </cell>
          <cell r="F1404" t="str">
            <v>GEL</v>
          </cell>
          <cell r="G1404">
            <v>13.52</v>
          </cell>
          <cell r="H1404" t="str">
            <v>USD</v>
          </cell>
        </row>
        <row r="1405">
          <cell r="B1405">
            <v>40609</v>
          </cell>
          <cell r="C1405">
            <v>40609</v>
          </cell>
          <cell r="E1405">
            <v>2.38</v>
          </cell>
          <cell r="F1405" t="str">
            <v>GEL</v>
          </cell>
          <cell r="G1405">
            <v>1.3800000000000001</v>
          </cell>
          <cell r="H1405" t="str">
            <v>USD</v>
          </cell>
        </row>
        <row r="1406">
          <cell r="B1406">
            <v>40609</v>
          </cell>
          <cell r="C1406">
            <v>40609</v>
          </cell>
          <cell r="E1406">
            <v>2.06</v>
          </cell>
          <cell r="F1406" t="str">
            <v>GEL</v>
          </cell>
          <cell r="G1406">
            <v>1.2</v>
          </cell>
          <cell r="H1406" t="str">
            <v>USD</v>
          </cell>
        </row>
        <row r="1407">
          <cell r="B1407">
            <v>40609</v>
          </cell>
          <cell r="C1407">
            <v>40609</v>
          </cell>
          <cell r="E1407">
            <v>0.34</v>
          </cell>
          <cell r="F1407" t="str">
            <v>GEL</v>
          </cell>
          <cell r="G1407">
            <v>0.2</v>
          </cell>
          <cell r="H1407" t="str">
            <v>USD</v>
          </cell>
        </row>
        <row r="1408">
          <cell r="B1408">
            <v>40609</v>
          </cell>
          <cell r="C1408">
            <v>40609</v>
          </cell>
          <cell r="E1408">
            <v>1</v>
          </cell>
          <cell r="F1408" t="str">
            <v>GEL</v>
          </cell>
          <cell r="G1408">
            <v>0.57999999999999996</v>
          </cell>
          <cell r="H1408" t="str">
            <v>USD</v>
          </cell>
        </row>
        <row r="1409">
          <cell r="B1409">
            <v>40609</v>
          </cell>
          <cell r="C1409">
            <v>40609</v>
          </cell>
          <cell r="E1409">
            <v>16.510000000000002</v>
          </cell>
          <cell r="F1409" t="str">
            <v>GEL</v>
          </cell>
          <cell r="G1409">
            <v>9.6</v>
          </cell>
          <cell r="H1409" t="str">
            <v>USD</v>
          </cell>
        </row>
        <row r="1410">
          <cell r="B1410">
            <v>40609</v>
          </cell>
          <cell r="C1410">
            <v>40609</v>
          </cell>
          <cell r="E1410">
            <v>16.510000000000002</v>
          </cell>
          <cell r="F1410" t="str">
            <v>GEL</v>
          </cell>
          <cell r="G1410">
            <v>9.6</v>
          </cell>
          <cell r="H1410" t="str">
            <v>USD</v>
          </cell>
        </row>
        <row r="1411">
          <cell r="B1411">
            <v>40609</v>
          </cell>
          <cell r="C1411">
            <v>40609</v>
          </cell>
          <cell r="E1411">
            <v>5.5</v>
          </cell>
          <cell r="F1411" t="str">
            <v>GEL</v>
          </cell>
          <cell r="G1411">
            <v>3.2</v>
          </cell>
          <cell r="H1411" t="str">
            <v>USD</v>
          </cell>
        </row>
        <row r="1412">
          <cell r="B1412">
            <v>40609</v>
          </cell>
          <cell r="C1412">
            <v>40609</v>
          </cell>
          <cell r="E1412">
            <v>6.88</v>
          </cell>
          <cell r="F1412" t="str">
            <v>GEL</v>
          </cell>
          <cell r="G1412">
            <v>4</v>
          </cell>
          <cell r="H1412" t="str">
            <v>USD</v>
          </cell>
        </row>
        <row r="1413">
          <cell r="B1413">
            <v>40609</v>
          </cell>
          <cell r="C1413">
            <v>40609</v>
          </cell>
          <cell r="E1413">
            <v>8.25</v>
          </cell>
          <cell r="F1413" t="str">
            <v>GEL</v>
          </cell>
          <cell r="G1413">
            <v>4.8</v>
          </cell>
          <cell r="H1413" t="str">
            <v>USD</v>
          </cell>
        </row>
        <row r="1414">
          <cell r="B1414">
            <v>40609</v>
          </cell>
          <cell r="C1414">
            <v>40609</v>
          </cell>
          <cell r="E1414">
            <v>2.4</v>
          </cell>
          <cell r="F1414" t="str">
            <v>GEL</v>
          </cell>
          <cell r="G1414">
            <v>1.4000000000000001</v>
          </cell>
          <cell r="H1414" t="str">
            <v>USD</v>
          </cell>
        </row>
        <row r="1415">
          <cell r="B1415">
            <v>40609</v>
          </cell>
          <cell r="C1415">
            <v>40609</v>
          </cell>
          <cell r="E1415">
            <v>1.3800000000000001</v>
          </cell>
          <cell r="F1415" t="str">
            <v>GEL</v>
          </cell>
          <cell r="G1415">
            <v>0.8</v>
          </cell>
          <cell r="H1415" t="str">
            <v>USD</v>
          </cell>
        </row>
        <row r="1416">
          <cell r="B1416">
            <v>40609</v>
          </cell>
          <cell r="C1416">
            <v>40609</v>
          </cell>
          <cell r="E1416">
            <v>1.69</v>
          </cell>
          <cell r="F1416" t="str">
            <v>GEL</v>
          </cell>
          <cell r="G1416">
            <v>0.98</v>
          </cell>
          <cell r="H1416" t="str">
            <v>USD</v>
          </cell>
        </row>
        <row r="1417">
          <cell r="B1417">
            <v>40609</v>
          </cell>
          <cell r="C1417">
            <v>40609</v>
          </cell>
          <cell r="E1417">
            <v>1.3800000000000001</v>
          </cell>
          <cell r="F1417" t="str">
            <v>GEL</v>
          </cell>
          <cell r="G1417">
            <v>0.8</v>
          </cell>
          <cell r="H1417" t="str">
            <v>USD</v>
          </cell>
        </row>
        <row r="1418">
          <cell r="B1418">
            <v>40609</v>
          </cell>
          <cell r="C1418">
            <v>40609</v>
          </cell>
          <cell r="E1418">
            <v>9.9700000000000006</v>
          </cell>
          <cell r="F1418" t="str">
            <v>GEL</v>
          </cell>
          <cell r="G1418">
            <v>5.8</v>
          </cell>
          <cell r="H1418" t="str">
            <v>USD</v>
          </cell>
        </row>
        <row r="1419">
          <cell r="B1419">
            <v>40609</v>
          </cell>
          <cell r="C1419">
            <v>40609</v>
          </cell>
          <cell r="E1419">
            <v>4.4400000000000004</v>
          </cell>
          <cell r="F1419" t="str">
            <v>GEL</v>
          </cell>
          <cell r="G1419">
            <v>2.58</v>
          </cell>
          <cell r="H1419" t="str">
            <v>USD</v>
          </cell>
        </row>
        <row r="1420">
          <cell r="B1420">
            <v>40609</v>
          </cell>
          <cell r="C1420">
            <v>40609</v>
          </cell>
          <cell r="E1420">
            <v>1.72</v>
          </cell>
          <cell r="F1420" t="str">
            <v>GEL</v>
          </cell>
          <cell r="G1420">
            <v>1</v>
          </cell>
          <cell r="H1420" t="str">
            <v>USD</v>
          </cell>
        </row>
        <row r="1421">
          <cell r="B1421">
            <v>40609</v>
          </cell>
          <cell r="C1421">
            <v>40609</v>
          </cell>
          <cell r="E1421">
            <v>1</v>
          </cell>
          <cell r="F1421" t="str">
            <v>GEL</v>
          </cell>
          <cell r="G1421">
            <v>0.57999999999999996</v>
          </cell>
          <cell r="H1421" t="str">
            <v>USD</v>
          </cell>
        </row>
        <row r="1422">
          <cell r="B1422">
            <v>40609</v>
          </cell>
          <cell r="C1422">
            <v>40609</v>
          </cell>
          <cell r="E1422">
            <v>0.21</v>
          </cell>
          <cell r="F1422" t="str">
            <v>GEL</v>
          </cell>
          <cell r="G1422">
            <v>0.12</v>
          </cell>
          <cell r="H1422" t="str">
            <v>USD</v>
          </cell>
        </row>
        <row r="1423">
          <cell r="B1423">
            <v>40609</v>
          </cell>
          <cell r="C1423">
            <v>40609</v>
          </cell>
          <cell r="E1423">
            <v>0.69000000000000006</v>
          </cell>
          <cell r="F1423" t="str">
            <v>GEL</v>
          </cell>
          <cell r="G1423">
            <v>0.4</v>
          </cell>
          <cell r="H1423" t="str">
            <v>USD</v>
          </cell>
        </row>
        <row r="1424">
          <cell r="B1424">
            <v>40609</v>
          </cell>
          <cell r="C1424">
            <v>40609</v>
          </cell>
          <cell r="E1424">
            <v>1.03</v>
          </cell>
          <cell r="F1424" t="str">
            <v>GEL</v>
          </cell>
          <cell r="G1424">
            <v>0.6</v>
          </cell>
          <cell r="H1424" t="str">
            <v>USD</v>
          </cell>
        </row>
        <row r="1425">
          <cell r="B1425">
            <v>40609</v>
          </cell>
          <cell r="C1425">
            <v>40609</v>
          </cell>
          <cell r="E1425">
            <v>0.21</v>
          </cell>
          <cell r="F1425" t="str">
            <v>GEL</v>
          </cell>
          <cell r="G1425">
            <v>0.12</v>
          </cell>
          <cell r="H1425" t="str">
            <v>USD</v>
          </cell>
        </row>
        <row r="1426">
          <cell r="B1426">
            <v>40609</v>
          </cell>
          <cell r="C1426">
            <v>40609</v>
          </cell>
          <cell r="E1426">
            <v>2.0699999999999998</v>
          </cell>
          <cell r="F1426" t="str">
            <v>GEL</v>
          </cell>
          <cell r="G1426">
            <v>1.2</v>
          </cell>
          <cell r="H1426" t="str">
            <v>USD</v>
          </cell>
        </row>
        <row r="1427">
          <cell r="B1427">
            <v>40609</v>
          </cell>
          <cell r="C1427">
            <v>40609</v>
          </cell>
          <cell r="E1427">
            <v>6.88</v>
          </cell>
          <cell r="F1427" t="str">
            <v>GEL</v>
          </cell>
          <cell r="G1427">
            <v>4</v>
          </cell>
          <cell r="H1427" t="str">
            <v>USD</v>
          </cell>
        </row>
        <row r="1428">
          <cell r="B1428">
            <v>40609</v>
          </cell>
          <cell r="C1428">
            <v>40609</v>
          </cell>
          <cell r="E1428">
            <v>3.06</v>
          </cell>
          <cell r="F1428" t="str">
            <v>GEL</v>
          </cell>
          <cell r="G1428">
            <v>1.78</v>
          </cell>
          <cell r="H1428" t="str">
            <v>USD</v>
          </cell>
        </row>
        <row r="1429">
          <cell r="B1429">
            <v>40609</v>
          </cell>
          <cell r="C1429">
            <v>40609</v>
          </cell>
          <cell r="E1429">
            <v>1.03</v>
          </cell>
          <cell r="F1429" t="str">
            <v>GEL</v>
          </cell>
          <cell r="G1429">
            <v>0.6</v>
          </cell>
          <cell r="H1429" t="str">
            <v>USD</v>
          </cell>
        </row>
        <row r="1430">
          <cell r="B1430">
            <v>40609</v>
          </cell>
          <cell r="C1430">
            <v>40609</v>
          </cell>
          <cell r="E1430">
            <v>0.34</v>
          </cell>
          <cell r="F1430" t="str">
            <v>GEL</v>
          </cell>
          <cell r="G1430">
            <v>0.2</v>
          </cell>
          <cell r="H1430" t="str">
            <v>USD</v>
          </cell>
        </row>
        <row r="1431">
          <cell r="B1431">
            <v>40609</v>
          </cell>
          <cell r="C1431">
            <v>40609</v>
          </cell>
          <cell r="E1431">
            <v>1</v>
          </cell>
          <cell r="F1431" t="str">
            <v>GEL</v>
          </cell>
          <cell r="G1431">
            <v>0.57999999999999996</v>
          </cell>
          <cell r="H1431" t="str">
            <v>USD</v>
          </cell>
        </row>
        <row r="1432">
          <cell r="B1432">
            <v>40609</v>
          </cell>
          <cell r="C1432">
            <v>40609</v>
          </cell>
          <cell r="E1432">
            <v>18.920000000000002</v>
          </cell>
          <cell r="F1432" t="str">
            <v>GEL</v>
          </cell>
          <cell r="G1432">
            <v>11</v>
          </cell>
          <cell r="H1432" t="str">
            <v>USD</v>
          </cell>
        </row>
        <row r="1433">
          <cell r="B1433">
            <v>40609</v>
          </cell>
          <cell r="C1433">
            <v>40609</v>
          </cell>
          <cell r="E1433">
            <v>1.3</v>
          </cell>
          <cell r="F1433" t="str">
            <v>GEL</v>
          </cell>
          <cell r="G1433">
            <v>0.75</v>
          </cell>
          <cell r="H1433" t="str">
            <v>USD</v>
          </cell>
        </row>
        <row r="1434">
          <cell r="B1434">
            <v>40609</v>
          </cell>
          <cell r="C1434">
            <v>40609</v>
          </cell>
          <cell r="E1434">
            <v>1</v>
          </cell>
          <cell r="F1434" t="str">
            <v>GEL</v>
          </cell>
          <cell r="G1434">
            <v>0.57999999999999996</v>
          </cell>
          <cell r="H1434" t="str">
            <v>USD</v>
          </cell>
        </row>
        <row r="1435">
          <cell r="B1435">
            <v>40609</v>
          </cell>
          <cell r="C1435">
            <v>40609</v>
          </cell>
          <cell r="E1435">
            <v>0.34</v>
          </cell>
          <cell r="F1435" t="str">
            <v>GEL</v>
          </cell>
          <cell r="G1435">
            <v>0.2</v>
          </cell>
          <cell r="H1435" t="str">
            <v>USD</v>
          </cell>
        </row>
        <row r="1436">
          <cell r="B1436">
            <v>40609</v>
          </cell>
          <cell r="C1436">
            <v>40609</v>
          </cell>
          <cell r="E1436">
            <v>0.34</v>
          </cell>
          <cell r="F1436" t="str">
            <v>GEL</v>
          </cell>
          <cell r="G1436">
            <v>0.2</v>
          </cell>
          <cell r="H1436" t="str">
            <v>USD</v>
          </cell>
        </row>
        <row r="1437">
          <cell r="B1437">
            <v>40609</v>
          </cell>
          <cell r="C1437">
            <v>40609</v>
          </cell>
          <cell r="E1437">
            <v>8.9500000000000011</v>
          </cell>
          <cell r="F1437" t="str">
            <v>GEL</v>
          </cell>
          <cell r="G1437">
            <v>5.2</v>
          </cell>
          <cell r="H1437" t="str">
            <v>USD</v>
          </cell>
        </row>
        <row r="1438">
          <cell r="B1438">
            <v>40609</v>
          </cell>
          <cell r="C1438">
            <v>40609</v>
          </cell>
          <cell r="E1438">
            <v>3.09</v>
          </cell>
          <cell r="F1438" t="str">
            <v>GEL</v>
          </cell>
          <cell r="G1438">
            <v>1.8</v>
          </cell>
          <cell r="H1438" t="str">
            <v>USD</v>
          </cell>
        </row>
        <row r="1439">
          <cell r="B1439">
            <v>40609</v>
          </cell>
          <cell r="C1439">
            <v>40609</v>
          </cell>
          <cell r="E1439">
            <v>1.3800000000000001</v>
          </cell>
          <cell r="F1439" t="str">
            <v>GEL</v>
          </cell>
          <cell r="G1439">
            <v>0.8</v>
          </cell>
          <cell r="H1439" t="str">
            <v>USD</v>
          </cell>
        </row>
        <row r="1440">
          <cell r="B1440">
            <v>40609</v>
          </cell>
          <cell r="C1440">
            <v>40609</v>
          </cell>
          <cell r="E1440">
            <v>1</v>
          </cell>
          <cell r="F1440" t="str">
            <v>GEL</v>
          </cell>
          <cell r="G1440">
            <v>0.57999999999999996</v>
          </cell>
          <cell r="H1440" t="str">
            <v>USD</v>
          </cell>
        </row>
        <row r="1441">
          <cell r="B1441">
            <v>40609</v>
          </cell>
          <cell r="C1441">
            <v>40609</v>
          </cell>
          <cell r="E1441">
            <v>1.37</v>
          </cell>
          <cell r="F1441" t="str">
            <v>GEL</v>
          </cell>
          <cell r="G1441">
            <v>0.8</v>
          </cell>
          <cell r="H1441" t="str">
            <v>USD</v>
          </cell>
        </row>
        <row r="1442">
          <cell r="B1442">
            <v>40609</v>
          </cell>
          <cell r="C1442">
            <v>40609</v>
          </cell>
          <cell r="E1442">
            <v>2.75</v>
          </cell>
          <cell r="F1442" t="str">
            <v>GEL</v>
          </cell>
          <cell r="G1442">
            <v>1.6</v>
          </cell>
          <cell r="H1442" t="str">
            <v>USD</v>
          </cell>
        </row>
        <row r="1443">
          <cell r="B1443">
            <v>40609</v>
          </cell>
          <cell r="C1443">
            <v>40609</v>
          </cell>
          <cell r="E1443">
            <v>0.69000000000000006</v>
          </cell>
          <cell r="F1443" t="str">
            <v>GEL</v>
          </cell>
          <cell r="G1443">
            <v>0.4</v>
          </cell>
          <cell r="H1443" t="str">
            <v>USD</v>
          </cell>
        </row>
        <row r="1444">
          <cell r="B1444">
            <v>40609</v>
          </cell>
          <cell r="C1444">
            <v>40609</v>
          </cell>
          <cell r="E1444">
            <v>0.69000000000000006</v>
          </cell>
          <cell r="F1444" t="str">
            <v>GEL</v>
          </cell>
          <cell r="G1444">
            <v>0.4</v>
          </cell>
          <cell r="H1444" t="str">
            <v>USD</v>
          </cell>
        </row>
        <row r="1445">
          <cell r="B1445">
            <v>40609</v>
          </cell>
          <cell r="C1445">
            <v>40609</v>
          </cell>
          <cell r="E1445">
            <v>1.3800000000000001</v>
          </cell>
          <cell r="F1445" t="str">
            <v>GEL</v>
          </cell>
          <cell r="G1445">
            <v>0.8</v>
          </cell>
          <cell r="H1445" t="str">
            <v>USD</v>
          </cell>
        </row>
        <row r="1446">
          <cell r="B1446">
            <v>40609</v>
          </cell>
          <cell r="C1446">
            <v>40609</v>
          </cell>
          <cell r="E1446">
            <v>2</v>
          </cell>
          <cell r="F1446" t="str">
            <v>GEL</v>
          </cell>
          <cell r="G1446">
            <v>1.1599999999999999</v>
          </cell>
          <cell r="H1446" t="str">
            <v>USD</v>
          </cell>
        </row>
        <row r="1447">
          <cell r="B1447">
            <v>40609</v>
          </cell>
          <cell r="C1447">
            <v>40609</v>
          </cell>
          <cell r="E1447">
            <v>2.2400000000000002</v>
          </cell>
          <cell r="F1447" t="str">
            <v>GEL</v>
          </cell>
          <cell r="G1447">
            <v>1.3</v>
          </cell>
          <cell r="H1447" t="str">
            <v>USD</v>
          </cell>
        </row>
        <row r="1448">
          <cell r="B1448">
            <v>40609</v>
          </cell>
          <cell r="C1448">
            <v>40609</v>
          </cell>
          <cell r="E1448">
            <v>0.21</v>
          </cell>
          <cell r="F1448" t="str">
            <v>GEL</v>
          </cell>
          <cell r="G1448">
            <v>0.12</v>
          </cell>
          <cell r="H1448" t="str">
            <v>USD</v>
          </cell>
        </row>
        <row r="1449">
          <cell r="B1449">
            <v>40609</v>
          </cell>
          <cell r="C1449">
            <v>40609</v>
          </cell>
          <cell r="E1449">
            <v>0.42</v>
          </cell>
          <cell r="F1449" t="str">
            <v>GEL</v>
          </cell>
          <cell r="G1449">
            <v>0.24</v>
          </cell>
          <cell r="H1449" t="str">
            <v>USD</v>
          </cell>
        </row>
        <row r="1450">
          <cell r="B1450">
            <v>40609</v>
          </cell>
          <cell r="C1450">
            <v>40609</v>
          </cell>
          <cell r="E1450">
            <v>0.21</v>
          </cell>
          <cell r="F1450" t="str">
            <v>GEL</v>
          </cell>
          <cell r="G1450">
            <v>0.12</v>
          </cell>
          <cell r="H1450" t="str">
            <v>USD</v>
          </cell>
        </row>
        <row r="1451">
          <cell r="B1451">
            <v>40609</v>
          </cell>
          <cell r="C1451">
            <v>40609</v>
          </cell>
          <cell r="E1451">
            <v>1</v>
          </cell>
          <cell r="F1451" t="str">
            <v>GEL</v>
          </cell>
          <cell r="G1451">
            <v>0.57999999999999996</v>
          </cell>
          <cell r="H1451" t="str">
            <v>USD</v>
          </cell>
        </row>
        <row r="1452">
          <cell r="B1452">
            <v>40609</v>
          </cell>
          <cell r="C1452">
            <v>40609</v>
          </cell>
          <cell r="E1452">
            <v>2.06</v>
          </cell>
          <cell r="F1452" t="str">
            <v>GEL</v>
          </cell>
          <cell r="G1452">
            <v>1.2</v>
          </cell>
          <cell r="H1452" t="str">
            <v>USD</v>
          </cell>
        </row>
        <row r="1453">
          <cell r="B1453">
            <v>40609</v>
          </cell>
          <cell r="C1453">
            <v>40609</v>
          </cell>
          <cell r="E1453">
            <v>0.34</v>
          </cell>
          <cell r="F1453" t="str">
            <v>GEL</v>
          </cell>
          <cell r="G1453">
            <v>0.2</v>
          </cell>
          <cell r="H1453" t="str">
            <v>USD</v>
          </cell>
        </row>
        <row r="1454">
          <cell r="B1454">
            <v>40609</v>
          </cell>
          <cell r="C1454">
            <v>40609</v>
          </cell>
          <cell r="E1454">
            <v>6.88</v>
          </cell>
          <cell r="F1454" t="str">
            <v>GEL</v>
          </cell>
          <cell r="G1454">
            <v>4</v>
          </cell>
          <cell r="H1454" t="str">
            <v>USD</v>
          </cell>
        </row>
        <row r="1455">
          <cell r="B1455">
            <v>40609</v>
          </cell>
          <cell r="C1455">
            <v>40609</v>
          </cell>
          <cell r="E1455">
            <v>1.72</v>
          </cell>
          <cell r="F1455" t="str">
            <v>GEL</v>
          </cell>
          <cell r="G1455">
            <v>1</v>
          </cell>
          <cell r="H1455" t="str">
            <v>USD</v>
          </cell>
        </row>
        <row r="1456">
          <cell r="B1456">
            <v>40609</v>
          </cell>
          <cell r="C1456">
            <v>40609</v>
          </cell>
          <cell r="E1456">
            <v>2.27</v>
          </cell>
          <cell r="F1456" t="str">
            <v>GEL</v>
          </cell>
          <cell r="G1456">
            <v>1.32</v>
          </cell>
          <cell r="H1456" t="str">
            <v>USD</v>
          </cell>
        </row>
        <row r="1457">
          <cell r="B1457">
            <v>40609</v>
          </cell>
          <cell r="C1457">
            <v>40609</v>
          </cell>
          <cell r="E1457">
            <v>1</v>
          </cell>
          <cell r="F1457" t="str">
            <v>GEL</v>
          </cell>
          <cell r="G1457">
            <v>0.57999999999999996</v>
          </cell>
          <cell r="H1457" t="str">
            <v>USD</v>
          </cell>
        </row>
        <row r="1458">
          <cell r="B1458">
            <v>40609</v>
          </cell>
          <cell r="C1458">
            <v>40609</v>
          </cell>
          <cell r="E1458">
            <v>5.5</v>
          </cell>
          <cell r="F1458" t="str">
            <v>GEL</v>
          </cell>
          <cell r="G1458">
            <v>3.2</v>
          </cell>
          <cell r="H1458" t="str">
            <v>USD</v>
          </cell>
        </row>
        <row r="1459">
          <cell r="B1459">
            <v>40609</v>
          </cell>
          <cell r="C1459">
            <v>40609</v>
          </cell>
          <cell r="E1459">
            <v>1</v>
          </cell>
          <cell r="F1459" t="str">
            <v>GEL</v>
          </cell>
          <cell r="G1459">
            <v>0.57999999999999996</v>
          </cell>
          <cell r="H1459" t="str">
            <v>USD</v>
          </cell>
        </row>
        <row r="1460">
          <cell r="B1460">
            <v>40609</v>
          </cell>
          <cell r="C1460">
            <v>40609</v>
          </cell>
          <cell r="E1460">
            <v>0.34</v>
          </cell>
          <cell r="F1460" t="str">
            <v>GEL</v>
          </cell>
          <cell r="G1460">
            <v>0.2</v>
          </cell>
          <cell r="H1460" t="str">
            <v>USD</v>
          </cell>
        </row>
        <row r="1461">
          <cell r="B1461">
            <v>40609</v>
          </cell>
          <cell r="C1461">
            <v>40609</v>
          </cell>
          <cell r="E1461">
            <v>2.41</v>
          </cell>
          <cell r="F1461" t="str">
            <v>GEL</v>
          </cell>
          <cell r="G1461">
            <v>1.4000000000000001</v>
          </cell>
          <cell r="H1461" t="str">
            <v>USD</v>
          </cell>
        </row>
        <row r="1462">
          <cell r="B1462">
            <v>40609</v>
          </cell>
          <cell r="C1462">
            <v>40609</v>
          </cell>
          <cell r="E1462">
            <v>0.69000000000000006</v>
          </cell>
          <cell r="F1462" t="str">
            <v>GEL</v>
          </cell>
          <cell r="G1462">
            <v>0.4</v>
          </cell>
          <cell r="H1462" t="str">
            <v>USD</v>
          </cell>
        </row>
        <row r="1463">
          <cell r="B1463">
            <v>40609</v>
          </cell>
          <cell r="C1463">
            <v>40609</v>
          </cell>
          <cell r="E1463">
            <v>0.34</v>
          </cell>
          <cell r="F1463" t="str">
            <v>GEL</v>
          </cell>
          <cell r="G1463">
            <v>0.2</v>
          </cell>
          <cell r="H1463" t="str">
            <v>USD</v>
          </cell>
        </row>
        <row r="1464">
          <cell r="B1464">
            <v>40609</v>
          </cell>
          <cell r="C1464">
            <v>40609</v>
          </cell>
          <cell r="E1464">
            <v>2</v>
          </cell>
          <cell r="F1464" t="str">
            <v>GEL</v>
          </cell>
          <cell r="G1464">
            <v>1.1599999999999999</v>
          </cell>
          <cell r="H1464" t="str">
            <v>USD</v>
          </cell>
        </row>
        <row r="1465">
          <cell r="B1465">
            <v>40609</v>
          </cell>
          <cell r="C1465">
            <v>40609</v>
          </cell>
          <cell r="E1465">
            <v>3.7800000000000002</v>
          </cell>
          <cell r="F1465" t="str">
            <v>GEL</v>
          </cell>
          <cell r="G1465">
            <v>2.2000000000000002</v>
          </cell>
          <cell r="H1465" t="str">
            <v>USD</v>
          </cell>
        </row>
        <row r="1466">
          <cell r="B1466">
            <v>40609</v>
          </cell>
          <cell r="C1466">
            <v>40609</v>
          </cell>
          <cell r="E1466">
            <v>2.06</v>
          </cell>
          <cell r="F1466" t="str">
            <v>GEL</v>
          </cell>
          <cell r="G1466">
            <v>1.2</v>
          </cell>
          <cell r="H1466" t="str">
            <v>USD</v>
          </cell>
        </row>
        <row r="1467">
          <cell r="B1467">
            <v>40609</v>
          </cell>
          <cell r="C1467">
            <v>40609</v>
          </cell>
          <cell r="E1467">
            <v>1.72</v>
          </cell>
          <cell r="F1467" t="str">
            <v>GEL</v>
          </cell>
          <cell r="G1467">
            <v>1</v>
          </cell>
          <cell r="H1467" t="str">
            <v>USD</v>
          </cell>
        </row>
        <row r="1468">
          <cell r="B1468">
            <v>40609</v>
          </cell>
          <cell r="C1468">
            <v>40609</v>
          </cell>
          <cell r="E1468">
            <v>0.21</v>
          </cell>
          <cell r="F1468" t="str">
            <v>GEL</v>
          </cell>
          <cell r="G1468">
            <v>0.12</v>
          </cell>
          <cell r="H1468" t="str">
            <v>USD</v>
          </cell>
        </row>
        <row r="1469">
          <cell r="B1469">
            <v>40609</v>
          </cell>
          <cell r="C1469">
            <v>40609</v>
          </cell>
          <cell r="E1469">
            <v>0.55000000000000004</v>
          </cell>
          <cell r="F1469" t="str">
            <v>GEL</v>
          </cell>
          <cell r="G1469">
            <v>0.32</v>
          </cell>
          <cell r="H1469" t="str">
            <v>USD</v>
          </cell>
        </row>
        <row r="1470">
          <cell r="B1470">
            <v>40609</v>
          </cell>
          <cell r="C1470">
            <v>40609</v>
          </cell>
          <cell r="E1470">
            <v>4.82</v>
          </cell>
          <cell r="F1470" t="str">
            <v>GEL</v>
          </cell>
          <cell r="G1470">
            <v>2.8000000000000003</v>
          </cell>
          <cell r="H1470" t="str">
            <v>USD</v>
          </cell>
        </row>
        <row r="1471">
          <cell r="B1471">
            <v>40609</v>
          </cell>
          <cell r="C1471">
            <v>40609</v>
          </cell>
          <cell r="E1471">
            <v>2.06</v>
          </cell>
          <cell r="F1471" t="str">
            <v>GEL</v>
          </cell>
          <cell r="G1471">
            <v>1.2</v>
          </cell>
          <cell r="H1471" t="str">
            <v>USD</v>
          </cell>
        </row>
        <row r="1472">
          <cell r="B1472">
            <v>40609</v>
          </cell>
          <cell r="C1472">
            <v>40609</v>
          </cell>
          <cell r="E1472">
            <v>0.34</v>
          </cell>
          <cell r="F1472" t="str">
            <v>GEL</v>
          </cell>
          <cell r="G1472">
            <v>0.2</v>
          </cell>
          <cell r="H1472" t="str">
            <v>USD</v>
          </cell>
        </row>
        <row r="1473">
          <cell r="B1473">
            <v>40609</v>
          </cell>
          <cell r="C1473">
            <v>40609</v>
          </cell>
          <cell r="E1473">
            <v>1</v>
          </cell>
          <cell r="F1473" t="str">
            <v>GEL</v>
          </cell>
          <cell r="G1473">
            <v>0.57999999999999996</v>
          </cell>
          <cell r="H1473" t="str">
            <v>USD</v>
          </cell>
        </row>
        <row r="1474">
          <cell r="B1474">
            <v>40609</v>
          </cell>
          <cell r="C1474">
            <v>40609</v>
          </cell>
          <cell r="E1474">
            <v>4.13</v>
          </cell>
          <cell r="F1474" t="str">
            <v>GEL</v>
          </cell>
          <cell r="G1474">
            <v>2.4</v>
          </cell>
          <cell r="H1474" t="str">
            <v>USD</v>
          </cell>
        </row>
        <row r="1475">
          <cell r="B1475">
            <v>40609</v>
          </cell>
          <cell r="C1475">
            <v>40609</v>
          </cell>
          <cell r="E1475">
            <v>0.21</v>
          </cell>
          <cell r="F1475" t="str">
            <v>GEL</v>
          </cell>
          <cell r="G1475">
            <v>0.12</v>
          </cell>
          <cell r="H1475" t="str">
            <v>USD</v>
          </cell>
        </row>
        <row r="1476">
          <cell r="B1476">
            <v>40609</v>
          </cell>
          <cell r="C1476">
            <v>40609</v>
          </cell>
          <cell r="E1476">
            <v>3.08</v>
          </cell>
          <cell r="F1476" t="str">
            <v>GEL</v>
          </cell>
          <cell r="G1476">
            <v>1.8</v>
          </cell>
          <cell r="H1476" t="str">
            <v>USD</v>
          </cell>
        </row>
        <row r="1477">
          <cell r="B1477">
            <v>40609</v>
          </cell>
          <cell r="C1477">
            <v>40609</v>
          </cell>
          <cell r="E1477">
            <v>0.52</v>
          </cell>
          <cell r="F1477" t="str">
            <v>GEL</v>
          </cell>
          <cell r="G1477">
            <v>0.3</v>
          </cell>
          <cell r="H1477" t="str">
            <v>USD</v>
          </cell>
        </row>
        <row r="1478">
          <cell r="B1478">
            <v>40609</v>
          </cell>
          <cell r="C1478">
            <v>40609</v>
          </cell>
          <cell r="E1478">
            <v>0.86</v>
          </cell>
          <cell r="F1478" t="str">
            <v>GEL</v>
          </cell>
          <cell r="G1478">
            <v>0.5</v>
          </cell>
          <cell r="H1478" t="str">
            <v>USD</v>
          </cell>
        </row>
        <row r="1479">
          <cell r="B1479">
            <v>40609</v>
          </cell>
          <cell r="C1479">
            <v>40609</v>
          </cell>
          <cell r="E1479">
            <v>0.52</v>
          </cell>
          <cell r="F1479" t="str">
            <v>GEL</v>
          </cell>
          <cell r="G1479">
            <v>0.3</v>
          </cell>
          <cell r="H1479" t="str">
            <v>USD</v>
          </cell>
        </row>
        <row r="1480">
          <cell r="B1480">
            <v>40609</v>
          </cell>
          <cell r="C1480">
            <v>40609</v>
          </cell>
          <cell r="E1480">
            <v>0.69000000000000006</v>
          </cell>
          <cell r="F1480" t="str">
            <v>GEL</v>
          </cell>
          <cell r="G1480">
            <v>0.4</v>
          </cell>
          <cell r="H1480" t="str">
            <v>USD</v>
          </cell>
        </row>
        <row r="1481">
          <cell r="B1481">
            <v>40609</v>
          </cell>
          <cell r="C1481">
            <v>40609</v>
          </cell>
          <cell r="E1481">
            <v>1</v>
          </cell>
          <cell r="F1481" t="str">
            <v>GEL</v>
          </cell>
          <cell r="G1481">
            <v>0.57999999999999996</v>
          </cell>
          <cell r="H1481" t="str">
            <v>USD</v>
          </cell>
        </row>
        <row r="1482">
          <cell r="B1482">
            <v>40609</v>
          </cell>
          <cell r="C1482">
            <v>40609</v>
          </cell>
          <cell r="E1482">
            <v>0.34</v>
          </cell>
          <cell r="F1482" t="str">
            <v>GEL</v>
          </cell>
          <cell r="G1482">
            <v>0.2</v>
          </cell>
          <cell r="H1482" t="str">
            <v>USD</v>
          </cell>
        </row>
        <row r="1483">
          <cell r="B1483">
            <v>40609</v>
          </cell>
          <cell r="C1483">
            <v>40609</v>
          </cell>
          <cell r="E1483">
            <v>0.21</v>
          </cell>
          <cell r="F1483" t="str">
            <v>GEL</v>
          </cell>
          <cell r="G1483">
            <v>0.12</v>
          </cell>
          <cell r="H1483" t="str">
            <v>USD</v>
          </cell>
        </row>
        <row r="1484">
          <cell r="B1484">
            <v>40609</v>
          </cell>
          <cell r="C1484">
            <v>40609</v>
          </cell>
          <cell r="E1484">
            <v>2.27</v>
          </cell>
          <cell r="F1484" t="str">
            <v>GEL</v>
          </cell>
          <cell r="G1484">
            <v>1.32</v>
          </cell>
          <cell r="H1484" t="str">
            <v>USD</v>
          </cell>
        </row>
        <row r="1485">
          <cell r="B1485">
            <v>40609</v>
          </cell>
          <cell r="C1485">
            <v>40609</v>
          </cell>
          <cell r="E1485">
            <v>3.44</v>
          </cell>
          <cell r="F1485" t="str">
            <v>GEL</v>
          </cell>
          <cell r="G1485">
            <v>2</v>
          </cell>
          <cell r="H1485" t="str">
            <v>USD</v>
          </cell>
        </row>
        <row r="1486">
          <cell r="B1486">
            <v>40609</v>
          </cell>
          <cell r="C1486">
            <v>40609</v>
          </cell>
          <cell r="E1486">
            <v>1</v>
          </cell>
          <cell r="F1486" t="str">
            <v>GEL</v>
          </cell>
          <cell r="G1486">
            <v>0.57999999999999996</v>
          </cell>
          <cell r="H1486" t="str">
            <v>USD</v>
          </cell>
        </row>
        <row r="1487">
          <cell r="B1487">
            <v>40609</v>
          </cell>
          <cell r="C1487">
            <v>40609</v>
          </cell>
          <cell r="E1487">
            <v>0.34</v>
          </cell>
          <cell r="F1487" t="str">
            <v>GEL</v>
          </cell>
          <cell r="G1487">
            <v>0.2</v>
          </cell>
          <cell r="H1487" t="str">
            <v>USD</v>
          </cell>
        </row>
        <row r="1488">
          <cell r="B1488">
            <v>40609</v>
          </cell>
          <cell r="C1488">
            <v>40609</v>
          </cell>
          <cell r="E1488">
            <v>2.41</v>
          </cell>
          <cell r="F1488" t="str">
            <v>GEL</v>
          </cell>
          <cell r="G1488">
            <v>1.4000000000000001</v>
          </cell>
          <cell r="H1488" t="str">
            <v>USD</v>
          </cell>
        </row>
        <row r="1489">
          <cell r="B1489">
            <v>40609</v>
          </cell>
          <cell r="C1489">
            <v>40609</v>
          </cell>
          <cell r="E1489">
            <v>2.75</v>
          </cell>
          <cell r="F1489" t="str">
            <v>GEL</v>
          </cell>
          <cell r="G1489">
            <v>1.6</v>
          </cell>
          <cell r="H1489" t="str">
            <v>USD</v>
          </cell>
        </row>
        <row r="1490">
          <cell r="B1490">
            <v>40609</v>
          </cell>
          <cell r="C1490">
            <v>40609</v>
          </cell>
          <cell r="E1490">
            <v>1.03</v>
          </cell>
          <cell r="F1490" t="str">
            <v>GEL</v>
          </cell>
          <cell r="G1490">
            <v>0.6</v>
          </cell>
          <cell r="H1490" t="str">
            <v>USD</v>
          </cell>
        </row>
        <row r="1491">
          <cell r="B1491">
            <v>40609</v>
          </cell>
          <cell r="C1491">
            <v>40609</v>
          </cell>
          <cell r="E1491">
            <v>0.34</v>
          </cell>
          <cell r="F1491" t="str">
            <v>GEL</v>
          </cell>
          <cell r="G1491">
            <v>0.2</v>
          </cell>
          <cell r="H1491" t="str">
            <v>USD</v>
          </cell>
        </row>
        <row r="1492">
          <cell r="B1492">
            <v>40609</v>
          </cell>
          <cell r="C1492">
            <v>40609</v>
          </cell>
          <cell r="E1492">
            <v>0.34</v>
          </cell>
          <cell r="F1492" t="str">
            <v>GEL</v>
          </cell>
          <cell r="G1492">
            <v>0.2</v>
          </cell>
          <cell r="H1492" t="str">
            <v>USD</v>
          </cell>
        </row>
        <row r="1493">
          <cell r="B1493">
            <v>40609</v>
          </cell>
          <cell r="C1493">
            <v>40609</v>
          </cell>
          <cell r="E1493">
            <v>0.21</v>
          </cell>
          <cell r="F1493" t="str">
            <v>GEL</v>
          </cell>
          <cell r="G1493">
            <v>0.12</v>
          </cell>
          <cell r="H1493" t="str">
            <v>USD</v>
          </cell>
        </row>
        <row r="1494">
          <cell r="B1494">
            <v>40609</v>
          </cell>
          <cell r="C1494">
            <v>40609</v>
          </cell>
          <cell r="E1494">
            <v>1.03</v>
          </cell>
          <cell r="F1494" t="str">
            <v>GEL</v>
          </cell>
          <cell r="G1494">
            <v>0.6</v>
          </cell>
          <cell r="H1494" t="str">
            <v>USD</v>
          </cell>
        </row>
        <row r="1495">
          <cell r="B1495">
            <v>40609</v>
          </cell>
          <cell r="C1495">
            <v>40609</v>
          </cell>
          <cell r="E1495">
            <v>1.72</v>
          </cell>
          <cell r="F1495" t="str">
            <v>GEL</v>
          </cell>
          <cell r="G1495">
            <v>1</v>
          </cell>
          <cell r="H1495" t="str">
            <v>USD</v>
          </cell>
        </row>
        <row r="1496">
          <cell r="B1496">
            <v>40609</v>
          </cell>
          <cell r="C1496">
            <v>40609</v>
          </cell>
          <cell r="E1496">
            <v>2.41</v>
          </cell>
          <cell r="F1496" t="str">
            <v>GEL</v>
          </cell>
          <cell r="G1496">
            <v>1.4000000000000001</v>
          </cell>
          <cell r="H1496" t="str">
            <v>USD</v>
          </cell>
        </row>
        <row r="1497">
          <cell r="B1497">
            <v>40609</v>
          </cell>
          <cell r="C1497">
            <v>40609</v>
          </cell>
          <cell r="E1497">
            <v>0.69000000000000006</v>
          </cell>
          <cell r="F1497" t="str">
            <v>GEL</v>
          </cell>
          <cell r="G1497">
            <v>0.4</v>
          </cell>
          <cell r="H1497" t="str">
            <v>USD</v>
          </cell>
        </row>
        <row r="1498">
          <cell r="B1498">
            <v>40609</v>
          </cell>
          <cell r="C1498">
            <v>40609</v>
          </cell>
          <cell r="E1498">
            <v>0.34</v>
          </cell>
          <cell r="F1498" t="str">
            <v>GEL</v>
          </cell>
          <cell r="G1498">
            <v>0.2</v>
          </cell>
          <cell r="H1498" t="str">
            <v>USD</v>
          </cell>
        </row>
        <row r="1499">
          <cell r="B1499">
            <v>40609</v>
          </cell>
          <cell r="C1499">
            <v>40609</v>
          </cell>
          <cell r="E1499">
            <v>1.03</v>
          </cell>
          <cell r="F1499" t="str">
            <v>GEL</v>
          </cell>
          <cell r="G1499">
            <v>0.6</v>
          </cell>
          <cell r="H1499" t="str">
            <v>USD</v>
          </cell>
        </row>
        <row r="1500">
          <cell r="B1500">
            <v>40609</v>
          </cell>
          <cell r="C1500">
            <v>40609</v>
          </cell>
          <cell r="E1500">
            <v>0.69000000000000006</v>
          </cell>
          <cell r="F1500" t="str">
            <v>GEL</v>
          </cell>
          <cell r="G1500">
            <v>0.4</v>
          </cell>
          <cell r="H1500" t="str">
            <v>USD</v>
          </cell>
        </row>
        <row r="1501">
          <cell r="B1501">
            <v>40609</v>
          </cell>
          <cell r="C1501">
            <v>40609</v>
          </cell>
          <cell r="E1501">
            <v>1</v>
          </cell>
          <cell r="F1501" t="str">
            <v>GEL</v>
          </cell>
          <cell r="G1501">
            <v>0.57999999999999996</v>
          </cell>
          <cell r="H1501" t="str">
            <v>USD</v>
          </cell>
        </row>
        <row r="1502">
          <cell r="B1502">
            <v>40609</v>
          </cell>
          <cell r="C1502">
            <v>40609</v>
          </cell>
          <cell r="E1502">
            <v>3.75</v>
          </cell>
          <cell r="F1502" t="str">
            <v>GEL</v>
          </cell>
          <cell r="G1502">
            <v>2.1800000000000002</v>
          </cell>
          <cell r="H1502" t="str">
            <v>USD</v>
          </cell>
        </row>
        <row r="1503">
          <cell r="B1503">
            <v>40609</v>
          </cell>
          <cell r="C1503">
            <v>40609</v>
          </cell>
          <cell r="E1503">
            <v>3.44</v>
          </cell>
          <cell r="F1503" t="str">
            <v>GEL</v>
          </cell>
          <cell r="G1503">
            <v>2</v>
          </cell>
          <cell r="H1503" t="str">
            <v>USD</v>
          </cell>
        </row>
        <row r="1504">
          <cell r="B1504">
            <v>40609</v>
          </cell>
          <cell r="C1504">
            <v>40609</v>
          </cell>
          <cell r="E1504">
            <v>0.34</v>
          </cell>
          <cell r="F1504" t="str">
            <v>GEL</v>
          </cell>
          <cell r="G1504">
            <v>0.2</v>
          </cell>
          <cell r="H1504" t="str">
            <v>USD</v>
          </cell>
        </row>
        <row r="1505">
          <cell r="B1505">
            <v>40609</v>
          </cell>
          <cell r="C1505">
            <v>40609</v>
          </cell>
          <cell r="E1505">
            <v>0.34</v>
          </cell>
          <cell r="F1505" t="str">
            <v>GEL</v>
          </cell>
          <cell r="G1505">
            <v>0.2</v>
          </cell>
          <cell r="H1505" t="str">
            <v>USD</v>
          </cell>
        </row>
        <row r="1506">
          <cell r="B1506">
            <v>40609</v>
          </cell>
          <cell r="C1506">
            <v>40609</v>
          </cell>
          <cell r="E1506">
            <v>3.75</v>
          </cell>
          <cell r="F1506" t="str">
            <v>GEL</v>
          </cell>
          <cell r="G1506">
            <v>2.1800000000000002</v>
          </cell>
          <cell r="H1506" t="str">
            <v>USD</v>
          </cell>
        </row>
        <row r="1507">
          <cell r="B1507">
            <v>40609</v>
          </cell>
          <cell r="C1507">
            <v>40609</v>
          </cell>
          <cell r="E1507">
            <v>1</v>
          </cell>
          <cell r="F1507" t="str">
            <v>GEL</v>
          </cell>
          <cell r="G1507">
            <v>0.57999999999999996</v>
          </cell>
          <cell r="H1507" t="str">
            <v>USD</v>
          </cell>
        </row>
        <row r="1508">
          <cell r="B1508">
            <v>40609</v>
          </cell>
          <cell r="C1508">
            <v>40609</v>
          </cell>
          <cell r="E1508">
            <v>1</v>
          </cell>
          <cell r="F1508" t="str">
            <v>GEL</v>
          </cell>
          <cell r="G1508">
            <v>0.57999999999999996</v>
          </cell>
          <cell r="H1508" t="str">
            <v>USD</v>
          </cell>
        </row>
        <row r="1509">
          <cell r="B1509">
            <v>40609</v>
          </cell>
          <cell r="C1509">
            <v>40609</v>
          </cell>
          <cell r="E1509">
            <v>1.03</v>
          </cell>
          <cell r="F1509" t="str">
            <v>GEL</v>
          </cell>
          <cell r="G1509">
            <v>0.6</v>
          </cell>
          <cell r="H1509" t="str">
            <v>USD</v>
          </cell>
        </row>
        <row r="1510">
          <cell r="B1510">
            <v>40609</v>
          </cell>
          <cell r="C1510">
            <v>40609</v>
          </cell>
          <cell r="E1510">
            <v>1.37</v>
          </cell>
          <cell r="F1510" t="str">
            <v>GEL</v>
          </cell>
          <cell r="G1510">
            <v>0.8</v>
          </cell>
          <cell r="H1510" t="str">
            <v>USD</v>
          </cell>
        </row>
        <row r="1511">
          <cell r="B1511">
            <v>40609</v>
          </cell>
          <cell r="C1511">
            <v>40609</v>
          </cell>
          <cell r="E1511">
            <v>0.69000000000000006</v>
          </cell>
          <cell r="F1511" t="str">
            <v>GEL</v>
          </cell>
          <cell r="G1511">
            <v>0.4</v>
          </cell>
          <cell r="H1511" t="str">
            <v>USD</v>
          </cell>
        </row>
        <row r="1512">
          <cell r="B1512">
            <v>40609</v>
          </cell>
          <cell r="C1512">
            <v>40609</v>
          </cell>
          <cell r="E1512">
            <v>2.75</v>
          </cell>
          <cell r="F1512" t="str">
            <v>GEL</v>
          </cell>
          <cell r="G1512">
            <v>1.6</v>
          </cell>
          <cell r="H1512" t="str">
            <v>USD</v>
          </cell>
        </row>
        <row r="1513">
          <cell r="B1513">
            <v>40609</v>
          </cell>
          <cell r="C1513">
            <v>40609</v>
          </cell>
          <cell r="E1513">
            <v>2.75</v>
          </cell>
          <cell r="F1513" t="str">
            <v>GEL</v>
          </cell>
          <cell r="G1513">
            <v>1.6</v>
          </cell>
          <cell r="H1513" t="str">
            <v>USD</v>
          </cell>
        </row>
        <row r="1514">
          <cell r="B1514">
            <v>40609</v>
          </cell>
          <cell r="C1514">
            <v>40609</v>
          </cell>
          <cell r="E1514">
            <v>0.34</v>
          </cell>
          <cell r="F1514" t="str">
            <v>GEL</v>
          </cell>
          <cell r="G1514">
            <v>0.2</v>
          </cell>
          <cell r="H1514" t="str">
            <v>USD</v>
          </cell>
        </row>
        <row r="1515">
          <cell r="B1515">
            <v>40609</v>
          </cell>
          <cell r="C1515">
            <v>40609</v>
          </cell>
          <cell r="E1515">
            <v>1.03</v>
          </cell>
          <cell r="F1515" t="str">
            <v>GEL</v>
          </cell>
          <cell r="G1515">
            <v>0.6</v>
          </cell>
          <cell r="H1515" t="str">
            <v>USD</v>
          </cell>
        </row>
        <row r="1516">
          <cell r="B1516">
            <v>40609</v>
          </cell>
          <cell r="C1516">
            <v>40609</v>
          </cell>
          <cell r="E1516">
            <v>0.34</v>
          </cell>
          <cell r="F1516" t="str">
            <v>GEL</v>
          </cell>
          <cell r="G1516">
            <v>0.2</v>
          </cell>
          <cell r="H1516" t="str">
            <v>USD</v>
          </cell>
        </row>
        <row r="1517">
          <cell r="B1517">
            <v>40609</v>
          </cell>
          <cell r="C1517">
            <v>40609</v>
          </cell>
          <cell r="E1517">
            <v>0.69000000000000006</v>
          </cell>
          <cell r="F1517" t="str">
            <v>GEL</v>
          </cell>
          <cell r="G1517">
            <v>0.4</v>
          </cell>
          <cell r="H1517" t="str">
            <v>USD</v>
          </cell>
        </row>
        <row r="1518">
          <cell r="B1518">
            <v>40609</v>
          </cell>
          <cell r="C1518">
            <v>40609</v>
          </cell>
          <cell r="E1518">
            <v>0.34</v>
          </cell>
          <cell r="F1518" t="str">
            <v>GEL</v>
          </cell>
          <cell r="G1518">
            <v>0.2</v>
          </cell>
          <cell r="H1518" t="str">
            <v>USD</v>
          </cell>
        </row>
        <row r="1519">
          <cell r="B1519">
            <v>40609</v>
          </cell>
          <cell r="C1519">
            <v>40609</v>
          </cell>
          <cell r="E1519">
            <v>3.44</v>
          </cell>
          <cell r="F1519" t="str">
            <v>GEL</v>
          </cell>
          <cell r="G1519">
            <v>2</v>
          </cell>
          <cell r="H1519" t="str">
            <v>USD</v>
          </cell>
        </row>
        <row r="1520">
          <cell r="B1520">
            <v>40609</v>
          </cell>
          <cell r="C1520">
            <v>40609</v>
          </cell>
          <cell r="E1520">
            <v>2.75</v>
          </cell>
          <cell r="F1520" t="str">
            <v>GEL</v>
          </cell>
          <cell r="G1520">
            <v>1.6</v>
          </cell>
          <cell r="H1520" t="str">
            <v>USD</v>
          </cell>
        </row>
        <row r="1521">
          <cell r="B1521">
            <v>40609</v>
          </cell>
          <cell r="C1521">
            <v>40609</v>
          </cell>
          <cell r="E1521">
            <v>1.72</v>
          </cell>
          <cell r="F1521" t="str">
            <v>GEL</v>
          </cell>
          <cell r="G1521">
            <v>1</v>
          </cell>
          <cell r="H1521" t="str">
            <v>USD</v>
          </cell>
        </row>
        <row r="1522">
          <cell r="B1522">
            <v>40609</v>
          </cell>
          <cell r="C1522">
            <v>40609</v>
          </cell>
          <cell r="E1522">
            <v>0.69000000000000006</v>
          </cell>
          <cell r="F1522" t="str">
            <v>GEL</v>
          </cell>
          <cell r="G1522">
            <v>0.4</v>
          </cell>
          <cell r="H1522" t="str">
            <v>USD</v>
          </cell>
        </row>
        <row r="1523">
          <cell r="B1523">
            <v>40609</v>
          </cell>
          <cell r="C1523">
            <v>40609</v>
          </cell>
          <cell r="E1523">
            <v>2.75</v>
          </cell>
          <cell r="F1523" t="str">
            <v>GEL</v>
          </cell>
          <cell r="G1523">
            <v>1.6</v>
          </cell>
          <cell r="H1523" t="str">
            <v>USD</v>
          </cell>
        </row>
        <row r="1524">
          <cell r="B1524">
            <v>40609</v>
          </cell>
          <cell r="C1524">
            <v>40609</v>
          </cell>
          <cell r="E1524">
            <v>1.72</v>
          </cell>
          <cell r="F1524" t="str">
            <v>GEL</v>
          </cell>
          <cell r="G1524">
            <v>1</v>
          </cell>
          <cell r="H1524" t="str">
            <v>USD</v>
          </cell>
        </row>
        <row r="1525">
          <cell r="B1525">
            <v>40609</v>
          </cell>
          <cell r="C1525">
            <v>40609</v>
          </cell>
          <cell r="E1525">
            <v>0.34</v>
          </cell>
          <cell r="F1525" t="str">
            <v>GEL</v>
          </cell>
          <cell r="G1525">
            <v>0.2</v>
          </cell>
          <cell r="H1525" t="str">
            <v>USD</v>
          </cell>
        </row>
        <row r="1526">
          <cell r="B1526">
            <v>40609</v>
          </cell>
          <cell r="C1526">
            <v>40609</v>
          </cell>
          <cell r="E1526">
            <v>0.21</v>
          </cell>
          <cell r="F1526" t="str">
            <v>GEL</v>
          </cell>
          <cell r="G1526">
            <v>0.12</v>
          </cell>
          <cell r="H1526" t="str">
            <v>USD</v>
          </cell>
        </row>
        <row r="1527">
          <cell r="B1527">
            <v>40609</v>
          </cell>
          <cell r="C1527">
            <v>40609</v>
          </cell>
          <cell r="E1527">
            <v>0.34</v>
          </cell>
          <cell r="F1527" t="str">
            <v>GEL</v>
          </cell>
          <cell r="G1527">
            <v>0.2</v>
          </cell>
          <cell r="H1527" t="str">
            <v>USD</v>
          </cell>
        </row>
        <row r="1528">
          <cell r="B1528">
            <v>40609</v>
          </cell>
          <cell r="C1528">
            <v>40609</v>
          </cell>
          <cell r="E1528">
            <v>0.34</v>
          </cell>
          <cell r="F1528" t="str">
            <v>GEL</v>
          </cell>
          <cell r="G1528">
            <v>0.2</v>
          </cell>
          <cell r="H1528" t="str">
            <v>USD</v>
          </cell>
        </row>
        <row r="1529">
          <cell r="B1529">
            <v>40609</v>
          </cell>
          <cell r="C1529">
            <v>40609</v>
          </cell>
          <cell r="E1529">
            <v>0.69000000000000006</v>
          </cell>
          <cell r="F1529" t="str">
            <v>GEL</v>
          </cell>
          <cell r="G1529">
            <v>0.4</v>
          </cell>
          <cell r="H1529" t="str">
            <v>USD</v>
          </cell>
        </row>
        <row r="1530">
          <cell r="B1530">
            <v>40609</v>
          </cell>
          <cell r="C1530">
            <v>40609</v>
          </cell>
          <cell r="E1530">
            <v>1.3800000000000001</v>
          </cell>
          <cell r="F1530" t="str">
            <v>GEL</v>
          </cell>
          <cell r="G1530">
            <v>0.8</v>
          </cell>
          <cell r="H1530" t="str">
            <v>USD</v>
          </cell>
        </row>
        <row r="1531">
          <cell r="B1531">
            <v>40609</v>
          </cell>
          <cell r="C1531">
            <v>40609</v>
          </cell>
          <cell r="E1531">
            <v>0.69000000000000006</v>
          </cell>
          <cell r="F1531" t="str">
            <v>GEL</v>
          </cell>
          <cell r="G1531">
            <v>0.4</v>
          </cell>
          <cell r="H1531" t="str">
            <v>USD</v>
          </cell>
        </row>
        <row r="1532">
          <cell r="B1532">
            <v>40609</v>
          </cell>
          <cell r="C1532">
            <v>40609</v>
          </cell>
          <cell r="E1532">
            <v>0.69000000000000006</v>
          </cell>
          <cell r="F1532" t="str">
            <v>GEL</v>
          </cell>
          <cell r="G1532">
            <v>0.4</v>
          </cell>
          <cell r="H1532" t="str">
            <v>USD</v>
          </cell>
        </row>
        <row r="1533">
          <cell r="B1533">
            <v>40609</v>
          </cell>
          <cell r="C1533">
            <v>40609</v>
          </cell>
          <cell r="E1533">
            <v>2.41</v>
          </cell>
          <cell r="F1533" t="str">
            <v>GEL</v>
          </cell>
          <cell r="G1533">
            <v>1.4000000000000001</v>
          </cell>
          <cell r="H1533" t="str">
            <v>USD</v>
          </cell>
        </row>
        <row r="1534">
          <cell r="B1534">
            <v>40609</v>
          </cell>
          <cell r="C1534">
            <v>40609</v>
          </cell>
          <cell r="E1534">
            <v>2.75</v>
          </cell>
          <cell r="F1534" t="str">
            <v>GEL</v>
          </cell>
          <cell r="G1534">
            <v>1.6</v>
          </cell>
          <cell r="H1534" t="str">
            <v>USD</v>
          </cell>
        </row>
        <row r="1535">
          <cell r="B1535">
            <v>40609</v>
          </cell>
          <cell r="C1535">
            <v>40609</v>
          </cell>
          <cell r="E1535">
            <v>2.4</v>
          </cell>
          <cell r="F1535" t="str">
            <v>GEL</v>
          </cell>
          <cell r="G1535">
            <v>1.4000000000000001</v>
          </cell>
          <cell r="H1535" t="str">
            <v>USD</v>
          </cell>
        </row>
        <row r="1536">
          <cell r="B1536">
            <v>40609</v>
          </cell>
          <cell r="C1536">
            <v>40609</v>
          </cell>
          <cell r="E1536">
            <v>1.72</v>
          </cell>
          <cell r="F1536" t="str">
            <v>GEL</v>
          </cell>
          <cell r="G1536">
            <v>1</v>
          </cell>
          <cell r="H1536" t="str">
            <v>USD</v>
          </cell>
        </row>
        <row r="1537">
          <cell r="B1537">
            <v>40609</v>
          </cell>
          <cell r="C1537">
            <v>40609</v>
          </cell>
          <cell r="E1537">
            <v>0.21</v>
          </cell>
          <cell r="F1537" t="str">
            <v>GEL</v>
          </cell>
          <cell r="G1537">
            <v>0.12</v>
          </cell>
          <cell r="H1537" t="str">
            <v>USD</v>
          </cell>
        </row>
        <row r="1538">
          <cell r="B1538">
            <v>40609</v>
          </cell>
          <cell r="C1538">
            <v>40609</v>
          </cell>
          <cell r="E1538">
            <v>0.34</v>
          </cell>
          <cell r="F1538" t="str">
            <v>GEL</v>
          </cell>
          <cell r="G1538">
            <v>0.2</v>
          </cell>
          <cell r="H1538" t="str">
            <v>USD</v>
          </cell>
        </row>
        <row r="1539">
          <cell r="B1539">
            <v>40609</v>
          </cell>
          <cell r="C1539">
            <v>40609</v>
          </cell>
          <cell r="E1539">
            <v>0.34</v>
          </cell>
          <cell r="F1539" t="str">
            <v>GEL</v>
          </cell>
          <cell r="G1539">
            <v>0.2</v>
          </cell>
          <cell r="H1539" t="str">
            <v>USD</v>
          </cell>
        </row>
        <row r="1540">
          <cell r="B1540">
            <v>40609</v>
          </cell>
          <cell r="C1540">
            <v>40609</v>
          </cell>
          <cell r="E1540">
            <v>0.34</v>
          </cell>
          <cell r="F1540" t="str">
            <v>GEL</v>
          </cell>
          <cell r="G1540">
            <v>0.2</v>
          </cell>
          <cell r="H1540" t="str">
            <v>USD</v>
          </cell>
        </row>
        <row r="1541">
          <cell r="B1541">
            <v>40609</v>
          </cell>
          <cell r="C1541">
            <v>40609</v>
          </cell>
          <cell r="E1541">
            <v>2.75</v>
          </cell>
          <cell r="F1541" t="str">
            <v>GEL</v>
          </cell>
          <cell r="G1541">
            <v>1.6</v>
          </cell>
          <cell r="H1541" t="str">
            <v>USD</v>
          </cell>
        </row>
        <row r="1542">
          <cell r="B1542">
            <v>40609</v>
          </cell>
          <cell r="C1542">
            <v>40609</v>
          </cell>
          <cell r="E1542">
            <v>0.34</v>
          </cell>
          <cell r="F1542" t="str">
            <v>GEL</v>
          </cell>
          <cell r="G1542">
            <v>0.2</v>
          </cell>
          <cell r="H1542" t="str">
            <v>USD</v>
          </cell>
        </row>
        <row r="1543">
          <cell r="B1543">
            <v>40609</v>
          </cell>
          <cell r="C1543">
            <v>40609</v>
          </cell>
          <cell r="E1543">
            <v>0.34</v>
          </cell>
          <cell r="F1543" t="str">
            <v>GEL</v>
          </cell>
          <cell r="G1543">
            <v>0.2</v>
          </cell>
          <cell r="H1543" t="str">
            <v>USD</v>
          </cell>
        </row>
        <row r="1544">
          <cell r="B1544">
            <v>40609</v>
          </cell>
          <cell r="C1544">
            <v>40609</v>
          </cell>
          <cell r="E1544">
            <v>0.34</v>
          </cell>
          <cell r="F1544" t="str">
            <v>GEL</v>
          </cell>
          <cell r="G1544">
            <v>0.2</v>
          </cell>
          <cell r="H1544" t="str">
            <v>USD</v>
          </cell>
        </row>
        <row r="1545">
          <cell r="B1545">
            <v>40609</v>
          </cell>
          <cell r="C1545">
            <v>40609</v>
          </cell>
          <cell r="E1545">
            <v>2.75</v>
          </cell>
          <cell r="F1545" t="str">
            <v>GEL</v>
          </cell>
          <cell r="G1545">
            <v>1.6</v>
          </cell>
          <cell r="H1545" t="str">
            <v>USD</v>
          </cell>
        </row>
        <row r="1546">
          <cell r="B1546">
            <v>40609</v>
          </cell>
          <cell r="C1546">
            <v>40609</v>
          </cell>
          <cell r="E1546">
            <v>0.34</v>
          </cell>
          <cell r="F1546" t="str">
            <v>GEL</v>
          </cell>
          <cell r="G1546">
            <v>0.2</v>
          </cell>
          <cell r="H1546" t="str">
            <v>USD</v>
          </cell>
        </row>
        <row r="1547">
          <cell r="B1547">
            <v>40609</v>
          </cell>
          <cell r="C1547">
            <v>40609</v>
          </cell>
          <cell r="E1547">
            <v>0.21</v>
          </cell>
          <cell r="F1547" t="str">
            <v>GEL</v>
          </cell>
          <cell r="G1547">
            <v>0.12</v>
          </cell>
          <cell r="H1547" t="str">
            <v>USD</v>
          </cell>
        </row>
        <row r="1548">
          <cell r="B1548">
            <v>40609</v>
          </cell>
          <cell r="C1548">
            <v>40609</v>
          </cell>
          <cell r="E1548">
            <v>0.69000000000000006</v>
          </cell>
          <cell r="F1548" t="str">
            <v>GEL</v>
          </cell>
          <cell r="G1548">
            <v>0.4</v>
          </cell>
          <cell r="H1548" t="str">
            <v>USD</v>
          </cell>
        </row>
        <row r="1549">
          <cell r="B1549">
            <v>40609</v>
          </cell>
          <cell r="C1549">
            <v>40609</v>
          </cell>
          <cell r="E1549">
            <v>0.34</v>
          </cell>
          <cell r="F1549" t="str">
            <v>GEL</v>
          </cell>
          <cell r="G1549">
            <v>0.2</v>
          </cell>
          <cell r="H1549" t="str">
            <v>USD</v>
          </cell>
        </row>
        <row r="1550">
          <cell r="B1550">
            <v>40609</v>
          </cell>
          <cell r="C1550">
            <v>40609</v>
          </cell>
          <cell r="E1550">
            <v>2.75</v>
          </cell>
          <cell r="F1550" t="str">
            <v>GEL</v>
          </cell>
          <cell r="G1550">
            <v>1.6</v>
          </cell>
          <cell r="H1550" t="str">
            <v>USD</v>
          </cell>
        </row>
        <row r="1551">
          <cell r="B1551">
            <v>40609</v>
          </cell>
          <cell r="C1551">
            <v>40609</v>
          </cell>
          <cell r="E1551">
            <v>2.75</v>
          </cell>
          <cell r="F1551" t="str">
            <v>GEL</v>
          </cell>
          <cell r="G1551">
            <v>1.6</v>
          </cell>
          <cell r="H1551" t="str">
            <v>USD</v>
          </cell>
        </row>
        <row r="1552">
          <cell r="B1552">
            <v>40609</v>
          </cell>
          <cell r="C1552">
            <v>40609</v>
          </cell>
          <cell r="E1552">
            <v>1.72</v>
          </cell>
          <cell r="F1552" t="str">
            <v>GEL</v>
          </cell>
          <cell r="G1552">
            <v>1</v>
          </cell>
          <cell r="H1552" t="str">
            <v>USD</v>
          </cell>
        </row>
        <row r="1553">
          <cell r="B1553">
            <v>40609</v>
          </cell>
          <cell r="C1553">
            <v>40609</v>
          </cell>
          <cell r="E1553">
            <v>2.75</v>
          </cell>
          <cell r="F1553" t="str">
            <v>GEL</v>
          </cell>
          <cell r="G1553">
            <v>1.6</v>
          </cell>
          <cell r="H1553" t="str">
            <v>USD</v>
          </cell>
        </row>
        <row r="1554">
          <cell r="B1554">
            <v>40609</v>
          </cell>
          <cell r="C1554">
            <v>40609</v>
          </cell>
          <cell r="E1554">
            <v>2.75</v>
          </cell>
          <cell r="F1554" t="str">
            <v>GEL</v>
          </cell>
          <cell r="G1554">
            <v>1.6</v>
          </cell>
          <cell r="H1554" t="str">
            <v>USD</v>
          </cell>
        </row>
        <row r="1555">
          <cell r="B1555">
            <v>40609</v>
          </cell>
          <cell r="C1555">
            <v>40609</v>
          </cell>
          <cell r="E1555">
            <v>53.65</v>
          </cell>
          <cell r="F1555" t="str">
            <v>GEL</v>
          </cell>
          <cell r="G1555">
            <v>31.2</v>
          </cell>
          <cell r="H1555" t="str">
            <v>USD</v>
          </cell>
        </row>
        <row r="1556">
          <cell r="B1556">
            <v>40609</v>
          </cell>
          <cell r="C1556">
            <v>40609</v>
          </cell>
          <cell r="E1556">
            <v>26.82</v>
          </cell>
          <cell r="F1556" t="str">
            <v>GEL</v>
          </cell>
          <cell r="G1556">
            <v>15.6</v>
          </cell>
          <cell r="H1556" t="str">
            <v>USD</v>
          </cell>
        </row>
        <row r="1557">
          <cell r="B1557">
            <v>40609</v>
          </cell>
          <cell r="C1557">
            <v>40609</v>
          </cell>
          <cell r="E1557">
            <v>13.41</v>
          </cell>
          <cell r="F1557" t="str">
            <v>GEL</v>
          </cell>
          <cell r="G1557">
            <v>7.8</v>
          </cell>
          <cell r="H1557" t="str">
            <v>USD</v>
          </cell>
        </row>
        <row r="1558">
          <cell r="B1558">
            <v>40609</v>
          </cell>
          <cell r="C1558">
            <v>40609</v>
          </cell>
          <cell r="E1558">
            <v>6.71</v>
          </cell>
          <cell r="F1558" t="str">
            <v>GEL</v>
          </cell>
          <cell r="G1558">
            <v>3.9</v>
          </cell>
          <cell r="H1558" t="str">
            <v>USD</v>
          </cell>
        </row>
        <row r="1559">
          <cell r="B1559">
            <v>40609</v>
          </cell>
          <cell r="C1559">
            <v>40609</v>
          </cell>
          <cell r="E1559">
            <v>53.65</v>
          </cell>
          <cell r="F1559" t="str">
            <v>GEL</v>
          </cell>
          <cell r="G1559">
            <v>31.2</v>
          </cell>
          <cell r="H1559" t="str">
            <v>USD</v>
          </cell>
        </row>
        <row r="1560">
          <cell r="B1560">
            <v>40609</v>
          </cell>
          <cell r="C1560">
            <v>40609</v>
          </cell>
          <cell r="E1560">
            <v>53.65</v>
          </cell>
          <cell r="F1560" t="str">
            <v>GEL</v>
          </cell>
          <cell r="G1560">
            <v>31.2</v>
          </cell>
          <cell r="H1560" t="str">
            <v>USD</v>
          </cell>
        </row>
        <row r="1561">
          <cell r="B1561">
            <v>40609</v>
          </cell>
          <cell r="C1561">
            <v>40609</v>
          </cell>
          <cell r="E1561">
            <v>6.71</v>
          </cell>
          <cell r="F1561" t="str">
            <v>GEL</v>
          </cell>
          <cell r="G1561">
            <v>3.9</v>
          </cell>
          <cell r="H1561" t="str">
            <v>USD</v>
          </cell>
        </row>
        <row r="1562">
          <cell r="B1562">
            <v>40609</v>
          </cell>
          <cell r="C1562">
            <v>40609</v>
          </cell>
          <cell r="E1562">
            <v>26.830000000000002</v>
          </cell>
          <cell r="F1562" t="str">
            <v>GEL</v>
          </cell>
          <cell r="G1562">
            <v>15.6</v>
          </cell>
          <cell r="H1562" t="str">
            <v>USD</v>
          </cell>
        </row>
        <row r="1563">
          <cell r="B1563">
            <v>40609</v>
          </cell>
          <cell r="C1563">
            <v>40609</v>
          </cell>
          <cell r="E1563">
            <v>6.71</v>
          </cell>
          <cell r="F1563" t="str">
            <v>GEL</v>
          </cell>
          <cell r="G1563">
            <v>3.9</v>
          </cell>
          <cell r="H1563" t="str">
            <v>USD</v>
          </cell>
        </row>
        <row r="1564">
          <cell r="B1564">
            <v>40609</v>
          </cell>
          <cell r="C1564">
            <v>40609</v>
          </cell>
          <cell r="E1564">
            <v>6.71</v>
          </cell>
          <cell r="F1564" t="str">
            <v>GEL</v>
          </cell>
          <cell r="G1564">
            <v>3.9</v>
          </cell>
          <cell r="H1564" t="str">
            <v>USD</v>
          </cell>
        </row>
        <row r="1565">
          <cell r="B1565">
            <v>40609</v>
          </cell>
          <cell r="C1565">
            <v>40609</v>
          </cell>
          <cell r="E1565">
            <v>20.12</v>
          </cell>
          <cell r="F1565" t="str">
            <v>GEL</v>
          </cell>
          <cell r="G1565">
            <v>11.700000000000001</v>
          </cell>
          <cell r="H1565" t="str">
            <v>USD</v>
          </cell>
        </row>
        <row r="1566">
          <cell r="B1566">
            <v>40609</v>
          </cell>
          <cell r="C1566">
            <v>40609</v>
          </cell>
          <cell r="E1566">
            <v>6.71</v>
          </cell>
          <cell r="F1566" t="str">
            <v>GEL</v>
          </cell>
          <cell r="G1566">
            <v>3.9</v>
          </cell>
          <cell r="H1566" t="str">
            <v>USD</v>
          </cell>
        </row>
        <row r="1567">
          <cell r="B1567">
            <v>40609</v>
          </cell>
          <cell r="C1567">
            <v>40609</v>
          </cell>
          <cell r="E1567">
            <v>33.53</v>
          </cell>
          <cell r="F1567" t="str">
            <v>GEL</v>
          </cell>
          <cell r="G1567">
            <v>19.5</v>
          </cell>
          <cell r="H1567" t="str">
            <v>USD</v>
          </cell>
        </row>
        <row r="1568">
          <cell r="B1568">
            <v>40609</v>
          </cell>
          <cell r="C1568">
            <v>40609</v>
          </cell>
          <cell r="E1568">
            <v>6.71</v>
          </cell>
          <cell r="F1568" t="str">
            <v>GEL</v>
          </cell>
          <cell r="G1568">
            <v>3.9</v>
          </cell>
          <cell r="H1568" t="str">
            <v>USD</v>
          </cell>
        </row>
        <row r="1569">
          <cell r="B1569">
            <v>40609</v>
          </cell>
          <cell r="C1569">
            <v>40609</v>
          </cell>
          <cell r="E1569">
            <v>6.71</v>
          </cell>
          <cell r="F1569" t="str">
            <v>GEL</v>
          </cell>
          <cell r="G1569">
            <v>3.9</v>
          </cell>
          <cell r="H1569" t="str">
            <v>USD</v>
          </cell>
        </row>
        <row r="1570">
          <cell r="B1570">
            <v>40609</v>
          </cell>
          <cell r="C1570">
            <v>40609</v>
          </cell>
          <cell r="E1570">
            <v>6.71</v>
          </cell>
          <cell r="F1570" t="str">
            <v>GEL</v>
          </cell>
          <cell r="G1570">
            <v>3.9</v>
          </cell>
          <cell r="H1570" t="str">
            <v>USD</v>
          </cell>
        </row>
        <row r="1571">
          <cell r="B1571">
            <v>40609</v>
          </cell>
          <cell r="C1571">
            <v>40609</v>
          </cell>
          <cell r="E1571">
            <v>6.71</v>
          </cell>
          <cell r="F1571" t="str">
            <v>GEL</v>
          </cell>
          <cell r="G1571">
            <v>3.9</v>
          </cell>
          <cell r="H1571" t="str">
            <v>USD</v>
          </cell>
        </row>
        <row r="1572">
          <cell r="B1572">
            <v>40609</v>
          </cell>
          <cell r="C1572">
            <v>40609</v>
          </cell>
          <cell r="E1572">
            <v>10.06</v>
          </cell>
          <cell r="F1572" t="str">
            <v>GEL</v>
          </cell>
          <cell r="G1572">
            <v>5.8500000000000005</v>
          </cell>
          <cell r="H1572" t="str">
            <v>USD</v>
          </cell>
        </row>
        <row r="1573">
          <cell r="B1573">
            <v>40609</v>
          </cell>
          <cell r="C1573">
            <v>40609</v>
          </cell>
          <cell r="E1573">
            <v>10.06</v>
          </cell>
          <cell r="F1573" t="str">
            <v>GEL</v>
          </cell>
          <cell r="G1573">
            <v>5.8500000000000005</v>
          </cell>
          <cell r="H1573" t="str">
            <v>USD</v>
          </cell>
        </row>
        <row r="1574">
          <cell r="B1574">
            <v>40609</v>
          </cell>
          <cell r="C1574">
            <v>40609</v>
          </cell>
          <cell r="E1574">
            <v>2.75</v>
          </cell>
          <cell r="F1574" t="str">
            <v>GEL</v>
          </cell>
          <cell r="G1574">
            <v>1.6</v>
          </cell>
          <cell r="H1574" t="str">
            <v>USD</v>
          </cell>
        </row>
        <row r="1575">
          <cell r="B1575">
            <v>40609</v>
          </cell>
          <cell r="C1575">
            <v>40609</v>
          </cell>
          <cell r="E1575">
            <v>6.71</v>
          </cell>
          <cell r="F1575" t="str">
            <v>GEL</v>
          </cell>
          <cell r="G1575">
            <v>3.9</v>
          </cell>
          <cell r="H1575" t="str">
            <v>USD</v>
          </cell>
        </row>
        <row r="1576">
          <cell r="B1576">
            <v>40609</v>
          </cell>
          <cell r="C1576">
            <v>40609</v>
          </cell>
          <cell r="E1576">
            <v>6.71</v>
          </cell>
          <cell r="F1576" t="str">
            <v>GEL</v>
          </cell>
          <cell r="G1576">
            <v>3.9</v>
          </cell>
          <cell r="H1576" t="str">
            <v>USD</v>
          </cell>
        </row>
        <row r="1577">
          <cell r="B1577">
            <v>40609</v>
          </cell>
          <cell r="C1577">
            <v>40609</v>
          </cell>
          <cell r="E1577">
            <v>6.71</v>
          </cell>
          <cell r="F1577" t="str">
            <v>GEL</v>
          </cell>
          <cell r="G1577">
            <v>3.9</v>
          </cell>
          <cell r="H1577" t="str">
            <v>USD</v>
          </cell>
        </row>
        <row r="1578">
          <cell r="B1578">
            <v>40609</v>
          </cell>
          <cell r="C1578">
            <v>40609</v>
          </cell>
          <cell r="E1578">
            <v>20.13</v>
          </cell>
          <cell r="F1578" t="str">
            <v>GEL</v>
          </cell>
          <cell r="G1578">
            <v>11.700000000000001</v>
          </cell>
          <cell r="H1578" t="str">
            <v>USD</v>
          </cell>
        </row>
        <row r="1579">
          <cell r="B1579">
            <v>40609</v>
          </cell>
          <cell r="C1579">
            <v>40609</v>
          </cell>
          <cell r="E1579">
            <v>33.53</v>
          </cell>
          <cell r="F1579" t="str">
            <v>GEL</v>
          </cell>
          <cell r="G1579">
            <v>19.5</v>
          </cell>
          <cell r="H1579" t="str">
            <v>USD</v>
          </cell>
        </row>
        <row r="1580">
          <cell r="B1580">
            <v>40609</v>
          </cell>
          <cell r="C1580">
            <v>40609</v>
          </cell>
          <cell r="E1580">
            <v>13.42</v>
          </cell>
          <cell r="F1580" t="str">
            <v>GEL</v>
          </cell>
          <cell r="G1580">
            <v>7.8</v>
          </cell>
          <cell r="H1580" t="str">
            <v>USD</v>
          </cell>
        </row>
        <row r="1581">
          <cell r="B1581">
            <v>40609</v>
          </cell>
          <cell r="C1581">
            <v>40609</v>
          </cell>
          <cell r="E1581">
            <v>6.71</v>
          </cell>
          <cell r="F1581" t="str">
            <v>GEL</v>
          </cell>
          <cell r="G1581">
            <v>3.9</v>
          </cell>
          <cell r="H1581" t="str">
            <v>USD</v>
          </cell>
        </row>
        <row r="1582">
          <cell r="B1582">
            <v>40609</v>
          </cell>
          <cell r="C1582">
            <v>40609</v>
          </cell>
          <cell r="E1582">
            <v>3.35</v>
          </cell>
          <cell r="F1582" t="str">
            <v>GEL</v>
          </cell>
          <cell r="G1582">
            <v>1.95</v>
          </cell>
          <cell r="H1582" t="str">
            <v>USD</v>
          </cell>
        </row>
        <row r="1583">
          <cell r="B1583">
            <v>40609</v>
          </cell>
          <cell r="C1583">
            <v>40609</v>
          </cell>
          <cell r="E1583">
            <v>13.41</v>
          </cell>
          <cell r="F1583" t="str">
            <v>GEL</v>
          </cell>
          <cell r="G1583">
            <v>7.8</v>
          </cell>
          <cell r="H1583" t="str">
            <v>USD</v>
          </cell>
        </row>
        <row r="1584">
          <cell r="B1584">
            <v>40609</v>
          </cell>
          <cell r="C1584">
            <v>40609</v>
          </cell>
          <cell r="E1584">
            <v>13.41</v>
          </cell>
          <cell r="F1584" t="str">
            <v>GEL</v>
          </cell>
          <cell r="G1584">
            <v>7.8</v>
          </cell>
          <cell r="H1584" t="str">
            <v>USD</v>
          </cell>
        </row>
        <row r="1585">
          <cell r="B1585">
            <v>40609</v>
          </cell>
          <cell r="C1585">
            <v>40609</v>
          </cell>
          <cell r="E1585">
            <v>33.53</v>
          </cell>
          <cell r="F1585" t="str">
            <v>GEL</v>
          </cell>
          <cell r="G1585">
            <v>19.5</v>
          </cell>
          <cell r="H1585" t="str">
            <v>USD</v>
          </cell>
        </row>
        <row r="1586">
          <cell r="B1586">
            <v>40609</v>
          </cell>
          <cell r="C1586">
            <v>40609</v>
          </cell>
          <cell r="E1586">
            <v>3.35</v>
          </cell>
          <cell r="F1586" t="str">
            <v>GEL</v>
          </cell>
          <cell r="G1586">
            <v>1.95</v>
          </cell>
          <cell r="H1586" t="str">
            <v>USD</v>
          </cell>
        </row>
        <row r="1587">
          <cell r="B1587">
            <v>40609</v>
          </cell>
          <cell r="C1587">
            <v>40609</v>
          </cell>
          <cell r="E1587">
            <v>6.71</v>
          </cell>
          <cell r="F1587" t="str">
            <v>GEL</v>
          </cell>
          <cell r="G1587">
            <v>3.9</v>
          </cell>
          <cell r="H1587" t="str">
            <v>USD</v>
          </cell>
        </row>
        <row r="1588">
          <cell r="B1588">
            <v>40609</v>
          </cell>
          <cell r="C1588">
            <v>40609</v>
          </cell>
          <cell r="E1588">
            <v>46.94</v>
          </cell>
          <cell r="F1588" t="str">
            <v>GEL</v>
          </cell>
          <cell r="G1588">
            <v>27.3</v>
          </cell>
          <cell r="H1588" t="str">
            <v>USD</v>
          </cell>
        </row>
        <row r="1589">
          <cell r="B1589">
            <v>40609</v>
          </cell>
          <cell r="C1589">
            <v>40609</v>
          </cell>
          <cell r="E1589">
            <v>23.48</v>
          </cell>
          <cell r="F1589" t="str">
            <v>GEL</v>
          </cell>
          <cell r="G1589">
            <v>13.65</v>
          </cell>
          <cell r="H1589" t="str">
            <v>USD</v>
          </cell>
        </row>
        <row r="1590">
          <cell r="B1590">
            <v>40609</v>
          </cell>
          <cell r="C1590">
            <v>40609</v>
          </cell>
          <cell r="E1590">
            <v>23.47</v>
          </cell>
          <cell r="F1590" t="str">
            <v>GEL</v>
          </cell>
          <cell r="G1590">
            <v>13.65</v>
          </cell>
          <cell r="H1590" t="str">
            <v>USD</v>
          </cell>
        </row>
        <row r="1591">
          <cell r="B1591">
            <v>40609</v>
          </cell>
          <cell r="C1591">
            <v>40609</v>
          </cell>
          <cell r="E1591">
            <v>6.71</v>
          </cell>
          <cell r="F1591" t="str">
            <v>GEL</v>
          </cell>
          <cell r="G1591">
            <v>3.9</v>
          </cell>
          <cell r="H1591" t="str">
            <v>USD</v>
          </cell>
        </row>
        <row r="1592">
          <cell r="B1592">
            <v>40609</v>
          </cell>
          <cell r="C1592">
            <v>40609</v>
          </cell>
          <cell r="E1592">
            <v>20.12</v>
          </cell>
          <cell r="F1592" t="str">
            <v>GEL</v>
          </cell>
          <cell r="G1592">
            <v>11.700000000000001</v>
          </cell>
          <cell r="H1592" t="str">
            <v>USD</v>
          </cell>
        </row>
        <row r="1593">
          <cell r="B1593">
            <v>40609</v>
          </cell>
          <cell r="C1593">
            <v>40609</v>
          </cell>
          <cell r="E1593">
            <v>6.71</v>
          </cell>
          <cell r="F1593" t="str">
            <v>GEL</v>
          </cell>
          <cell r="G1593">
            <v>3.9</v>
          </cell>
          <cell r="H1593" t="str">
            <v>USD</v>
          </cell>
        </row>
        <row r="1594">
          <cell r="B1594">
            <v>40609</v>
          </cell>
          <cell r="C1594">
            <v>40609</v>
          </cell>
          <cell r="E1594">
            <v>3.35</v>
          </cell>
          <cell r="F1594" t="str">
            <v>GEL</v>
          </cell>
          <cell r="G1594">
            <v>1.95</v>
          </cell>
          <cell r="H1594" t="str">
            <v>USD</v>
          </cell>
        </row>
        <row r="1595">
          <cell r="B1595">
            <v>40609</v>
          </cell>
          <cell r="C1595">
            <v>40609</v>
          </cell>
          <cell r="E1595">
            <v>6.71</v>
          </cell>
          <cell r="F1595" t="str">
            <v>GEL</v>
          </cell>
          <cell r="G1595">
            <v>3.9</v>
          </cell>
          <cell r="H1595" t="str">
            <v>USD</v>
          </cell>
        </row>
        <row r="1596">
          <cell r="B1596">
            <v>40609</v>
          </cell>
          <cell r="C1596">
            <v>40609</v>
          </cell>
          <cell r="E1596">
            <v>26.84</v>
          </cell>
          <cell r="F1596" t="str">
            <v>GEL</v>
          </cell>
          <cell r="G1596">
            <v>15.6</v>
          </cell>
          <cell r="H1596" t="str">
            <v>USD</v>
          </cell>
        </row>
        <row r="1597">
          <cell r="B1597">
            <v>40609</v>
          </cell>
          <cell r="C1597">
            <v>40609</v>
          </cell>
          <cell r="E1597">
            <v>6.71</v>
          </cell>
          <cell r="F1597" t="str">
            <v>GEL</v>
          </cell>
          <cell r="G1597">
            <v>3.9</v>
          </cell>
          <cell r="H1597" t="str">
            <v>USD</v>
          </cell>
        </row>
        <row r="1598">
          <cell r="B1598">
            <v>40609</v>
          </cell>
          <cell r="C1598">
            <v>40609</v>
          </cell>
          <cell r="E1598">
            <v>53.65</v>
          </cell>
          <cell r="F1598" t="str">
            <v>GEL</v>
          </cell>
          <cell r="G1598">
            <v>31.2</v>
          </cell>
          <cell r="H1598" t="str">
            <v>USD</v>
          </cell>
        </row>
        <row r="1599">
          <cell r="B1599">
            <v>40609</v>
          </cell>
          <cell r="C1599">
            <v>40609</v>
          </cell>
          <cell r="E1599">
            <v>53.65</v>
          </cell>
          <cell r="F1599" t="str">
            <v>GEL</v>
          </cell>
          <cell r="G1599">
            <v>31.2</v>
          </cell>
          <cell r="H1599" t="str">
            <v>USD</v>
          </cell>
        </row>
        <row r="1600">
          <cell r="B1600">
            <v>40609</v>
          </cell>
          <cell r="C1600">
            <v>40609</v>
          </cell>
          <cell r="E1600">
            <v>13.41</v>
          </cell>
          <cell r="F1600" t="str">
            <v>GEL</v>
          </cell>
          <cell r="G1600">
            <v>7.8</v>
          </cell>
          <cell r="H1600" t="str">
            <v>USD</v>
          </cell>
        </row>
        <row r="1601">
          <cell r="B1601">
            <v>40609</v>
          </cell>
          <cell r="C1601">
            <v>40609</v>
          </cell>
          <cell r="E1601">
            <v>3.35</v>
          </cell>
          <cell r="F1601" t="str">
            <v>GEL</v>
          </cell>
          <cell r="G1601">
            <v>1.95</v>
          </cell>
          <cell r="H1601" t="str">
            <v>USD</v>
          </cell>
        </row>
        <row r="1602">
          <cell r="B1602">
            <v>40609</v>
          </cell>
          <cell r="C1602">
            <v>40609</v>
          </cell>
          <cell r="E1602">
            <v>20.12</v>
          </cell>
          <cell r="F1602" t="str">
            <v>GEL</v>
          </cell>
          <cell r="G1602">
            <v>11.700000000000001</v>
          </cell>
          <cell r="H1602" t="str">
            <v>USD</v>
          </cell>
        </row>
        <row r="1603">
          <cell r="B1603">
            <v>40609</v>
          </cell>
          <cell r="C1603">
            <v>40609</v>
          </cell>
          <cell r="E1603">
            <v>3.35</v>
          </cell>
          <cell r="F1603" t="str">
            <v>GEL</v>
          </cell>
          <cell r="G1603">
            <v>1.95</v>
          </cell>
          <cell r="H1603" t="str">
            <v>USD</v>
          </cell>
        </row>
        <row r="1604">
          <cell r="B1604">
            <v>40609</v>
          </cell>
          <cell r="C1604">
            <v>40609</v>
          </cell>
          <cell r="E1604">
            <v>77.12</v>
          </cell>
          <cell r="F1604" t="str">
            <v>GEL</v>
          </cell>
          <cell r="G1604">
            <v>44.85</v>
          </cell>
          <cell r="H1604" t="str">
            <v>USD</v>
          </cell>
        </row>
        <row r="1605">
          <cell r="B1605">
            <v>40609</v>
          </cell>
          <cell r="C1605">
            <v>40609</v>
          </cell>
          <cell r="E1605">
            <v>13.41</v>
          </cell>
          <cell r="F1605" t="str">
            <v>GEL</v>
          </cell>
          <cell r="G1605">
            <v>7.8</v>
          </cell>
          <cell r="H1605" t="str">
            <v>USD</v>
          </cell>
        </row>
        <row r="1606">
          <cell r="B1606">
            <v>40609</v>
          </cell>
          <cell r="C1606">
            <v>40609</v>
          </cell>
          <cell r="E1606">
            <v>16.77</v>
          </cell>
          <cell r="F1606" t="str">
            <v>GEL</v>
          </cell>
          <cell r="G1606">
            <v>9.75</v>
          </cell>
          <cell r="H1606" t="str">
            <v>USD</v>
          </cell>
        </row>
        <row r="1607">
          <cell r="B1607">
            <v>40609</v>
          </cell>
          <cell r="C1607">
            <v>40609</v>
          </cell>
          <cell r="E1607">
            <v>10.06</v>
          </cell>
          <cell r="F1607" t="str">
            <v>GEL</v>
          </cell>
          <cell r="G1607">
            <v>5.8500000000000005</v>
          </cell>
          <cell r="H1607" t="str">
            <v>USD</v>
          </cell>
        </row>
        <row r="1608">
          <cell r="B1608">
            <v>40609</v>
          </cell>
          <cell r="C1608">
            <v>40609</v>
          </cell>
          <cell r="E1608">
            <v>6.71</v>
          </cell>
          <cell r="F1608" t="str">
            <v>GEL</v>
          </cell>
          <cell r="G1608">
            <v>3.9</v>
          </cell>
          <cell r="H1608" t="str">
            <v>USD</v>
          </cell>
        </row>
        <row r="1609">
          <cell r="B1609">
            <v>40609</v>
          </cell>
          <cell r="C1609">
            <v>40609</v>
          </cell>
          <cell r="E1609">
            <v>46.94</v>
          </cell>
          <cell r="F1609" t="str">
            <v>GEL</v>
          </cell>
          <cell r="G1609">
            <v>27.3</v>
          </cell>
          <cell r="H1609" t="str">
            <v>USD</v>
          </cell>
        </row>
        <row r="1610">
          <cell r="B1610">
            <v>40609</v>
          </cell>
          <cell r="C1610">
            <v>40609</v>
          </cell>
          <cell r="E1610">
            <v>6.71</v>
          </cell>
          <cell r="F1610" t="str">
            <v>GEL</v>
          </cell>
          <cell r="G1610">
            <v>3.9</v>
          </cell>
          <cell r="H1610" t="str">
            <v>USD</v>
          </cell>
        </row>
        <row r="1611">
          <cell r="B1611">
            <v>40609</v>
          </cell>
          <cell r="C1611">
            <v>40609</v>
          </cell>
          <cell r="E1611">
            <v>53.660000000000004</v>
          </cell>
          <cell r="F1611" t="str">
            <v>GEL</v>
          </cell>
          <cell r="G1611">
            <v>31.2</v>
          </cell>
          <cell r="H1611" t="str">
            <v>USD</v>
          </cell>
        </row>
        <row r="1612">
          <cell r="B1612">
            <v>40609</v>
          </cell>
          <cell r="C1612">
            <v>40609</v>
          </cell>
          <cell r="E1612">
            <v>33.53</v>
          </cell>
          <cell r="F1612" t="str">
            <v>GEL</v>
          </cell>
          <cell r="G1612">
            <v>19.5</v>
          </cell>
          <cell r="H1612" t="str">
            <v>USD</v>
          </cell>
        </row>
        <row r="1613">
          <cell r="B1613">
            <v>40609</v>
          </cell>
          <cell r="C1613">
            <v>40609</v>
          </cell>
          <cell r="E1613">
            <v>26.830000000000002</v>
          </cell>
          <cell r="F1613" t="str">
            <v>GEL</v>
          </cell>
          <cell r="G1613">
            <v>15.6</v>
          </cell>
          <cell r="H1613" t="str">
            <v>USD</v>
          </cell>
        </row>
        <row r="1614">
          <cell r="B1614">
            <v>40609</v>
          </cell>
          <cell r="C1614">
            <v>40609</v>
          </cell>
          <cell r="E1614">
            <v>3.35</v>
          </cell>
          <cell r="F1614" t="str">
            <v>GEL</v>
          </cell>
          <cell r="G1614">
            <v>1.95</v>
          </cell>
          <cell r="H1614" t="str">
            <v>USD</v>
          </cell>
        </row>
        <row r="1615">
          <cell r="B1615">
            <v>40609</v>
          </cell>
          <cell r="C1615">
            <v>40609</v>
          </cell>
          <cell r="E1615">
            <v>6.71</v>
          </cell>
          <cell r="F1615" t="str">
            <v>GEL</v>
          </cell>
          <cell r="G1615">
            <v>3.9</v>
          </cell>
          <cell r="H1615" t="str">
            <v>USD</v>
          </cell>
        </row>
        <row r="1616">
          <cell r="B1616">
            <v>40609</v>
          </cell>
          <cell r="C1616">
            <v>40609</v>
          </cell>
          <cell r="E1616">
            <v>26.82</v>
          </cell>
          <cell r="F1616" t="str">
            <v>GEL</v>
          </cell>
          <cell r="G1616">
            <v>15.6</v>
          </cell>
          <cell r="H1616" t="str">
            <v>USD</v>
          </cell>
        </row>
        <row r="1617">
          <cell r="B1617">
            <v>40609</v>
          </cell>
          <cell r="C1617">
            <v>40609</v>
          </cell>
          <cell r="E1617">
            <v>6.71</v>
          </cell>
          <cell r="F1617" t="str">
            <v>GEL</v>
          </cell>
          <cell r="G1617">
            <v>3.9</v>
          </cell>
          <cell r="H1617" t="str">
            <v>USD</v>
          </cell>
        </row>
        <row r="1618">
          <cell r="B1618">
            <v>40609</v>
          </cell>
          <cell r="C1618">
            <v>40609</v>
          </cell>
          <cell r="E1618">
            <v>13.41</v>
          </cell>
          <cell r="F1618" t="str">
            <v>GEL</v>
          </cell>
          <cell r="G1618">
            <v>7.8</v>
          </cell>
          <cell r="H1618" t="str">
            <v>USD</v>
          </cell>
        </row>
        <row r="1619">
          <cell r="B1619">
            <v>40609</v>
          </cell>
          <cell r="C1619">
            <v>40609</v>
          </cell>
          <cell r="E1619">
            <v>13.42</v>
          </cell>
          <cell r="F1619" t="str">
            <v>GEL</v>
          </cell>
          <cell r="G1619">
            <v>7.8</v>
          </cell>
          <cell r="H1619" t="str">
            <v>USD</v>
          </cell>
        </row>
        <row r="1620">
          <cell r="B1620">
            <v>40609</v>
          </cell>
          <cell r="C1620">
            <v>40609</v>
          </cell>
          <cell r="E1620">
            <v>6.71</v>
          </cell>
          <cell r="F1620" t="str">
            <v>GEL</v>
          </cell>
          <cell r="G1620">
            <v>3.9</v>
          </cell>
          <cell r="H1620" t="str">
            <v>USD</v>
          </cell>
        </row>
        <row r="1621">
          <cell r="B1621">
            <v>40609</v>
          </cell>
          <cell r="C1621">
            <v>40609</v>
          </cell>
          <cell r="E1621">
            <v>6.71</v>
          </cell>
          <cell r="F1621" t="str">
            <v>GEL</v>
          </cell>
          <cell r="G1621">
            <v>3.9</v>
          </cell>
          <cell r="H1621" t="str">
            <v>USD</v>
          </cell>
        </row>
        <row r="1622">
          <cell r="B1622">
            <v>40609</v>
          </cell>
          <cell r="C1622">
            <v>40609</v>
          </cell>
          <cell r="E1622">
            <v>10.06</v>
          </cell>
          <cell r="F1622" t="str">
            <v>GEL</v>
          </cell>
          <cell r="G1622">
            <v>5.8500000000000005</v>
          </cell>
          <cell r="H1622" t="str">
            <v>USD</v>
          </cell>
        </row>
        <row r="1623">
          <cell r="B1623">
            <v>40609</v>
          </cell>
          <cell r="C1623">
            <v>40609</v>
          </cell>
          <cell r="E1623">
            <v>3.35</v>
          </cell>
          <cell r="F1623" t="str">
            <v>GEL</v>
          </cell>
          <cell r="G1623">
            <v>1.95</v>
          </cell>
          <cell r="H1623" t="str">
            <v>USD</v>
          </cell>
        </row>
        <row r="1624">
          <cell r="B1624">
            <v>40609</v>
          </cell>
          <cell r="C1624">
            <v>40609</v>
          </cell>
          <cell r="E1624">
            <v>13.41</v>
          </cell>
          <cell r="F1624" t="str">
            <v>GEL</v>
          </cell>
          <cell r="G1624">
            <v>7.8</v>
          </cell>
          <cell r="H1624" t="str">
            <v>USD</v>
          </cell>
        </row>
        <row r="1625">
          <cell r="B1625">
            <v>40609</v>
          </cell>
          <cell r="C1625">
            <v>40609</v>
          </cell>
          <cell r="E1625">
            <v>20.12</v>
          </cell>
          <cell r="F1625" t="str">
            <v>GEL</v>
          </cell>
          <cell r="G1625">
            <v>11.700000000000001</v>
          </cell>
          <cell r="H1625" t="str">
            <v>USD</v>
          </cell>
        </row>
        <row r="1626">
          <cell r="B1626">
            <v>40609</v>
          </cell>
          <cell r="C1626">
            <v>40609</v>
          </cell>
          <cell r="E1626">
            <v>13.41</v>
          </cell>
          <cell r="F1626" t="str">
            <v>GEL</v>
          </cell>
          <cell r="G1626">
            <v>7.8</v>
          </cell>
          <cell r="H1626" t="str">
            <v>USD</v>
          </cell>
        </row>
        <row r="1627">
          <cell r="B1627">
            <v>40609</v>
          </cell>
          <cell r="C1627">
            <v>40609</v>
          </cell>
          <cell r="E1627">
            <v>6.71</v>
          </cell>
          <cell r="F1627" t="str">
            <v>GEL</v>
          </cell>
          <cell r="G1627">
            <v>3.9</v>
          </cell>
          <cell r="H1627" t="str">
            <v>USD</v>
          </cell>
        </row>
        <row r="1628">
          <cell r="B1628">
            <v>40609</v>
          </cell>
          <cell r="C1628">
            <v>40609</v>
          </cell>
          <cell r="E1628">
            <v>53.65</v>
          </cell>
          <cell r="F1628" t="str">
            <v>GEL</v>
          </cell>
          <cell r="G1628">
            <v>31.2</v>
          </cell>
          <cell r="H1628" t="str">
            <v>USD</v>
          </cell>
        </row>
        <row r="1629">
          <cell r="B1629">
            <v>40609</v>
          </cell>
          <cell r="C1629">
            <v>40609</v>
          </cell>
          <cell r="E1629">
            <v>20.12</v>
          </cell>
          <cell r="F1629" t="str">
            <v>GEL</v>
          </cell>
          <cell r="G1629">
            <v>11.700000000000001</v>
          </cell>
          <cell r="H1629" t="str">
            <v>USD</v>
          </cell>
        </row>
        <row r="1630">
          <cell r="B1630">
            <v>40609</v>
          </cell>
          <cell r="C1630">
            <v>40609</v>
          </cell>
          <cell r="E1630">
            <v>13.41</v>
          </cell>
          <cell r="F1630" t="str">
            <v>GEL</v>
          </cell>
          <cell r="G1630">
            <v>7.8</v>
          </cell>
          <cell r="H1630" t="str">
            <v>USD</v>
          </cell>
        </row>
        <row r="1631">
          <cell r="B1631">
            <v>40609</v>
          </cell>
          <cell r="C1631">
            <v>40609</v>
          </cell>
          <cell r="E1631">
            <v>13.42</v>
          </cell>
          <cell r="F1631" t="str">
            <v>GEL</v>
          </cell>
          <cell r="G1631">
            <v>7.8</v>
          </cell>
          <cell r="H1631" t="str">
            <v>USD</v>
          </cell>
        </row>
        <row r="1632">
          <cell r="B1632">
            <v>40609</v>
          </cell>
          <cell r="C1632">
            <v>40609</v>
          </cell>
          <cell r="E1632">
            <v>6.7</v>
          </cell>
          <cell r="F1632" t="str">
            <v>GEL</v>
          </cell>
          <cell r="G1632">
            <v>3.9</v>
          </cell>
          <cell r="H1632" t="str">
            <v>USD</v>
          </cell>
        </row>
        <row r="1633">
          <cell r="B1633">
            <v>40609</v>
          </cell>
          <cell r="C1633">
            <v>40609</v>
          </cell>
          <cell r="E1633">
            <v>30.18</v>
          </cell>
          <cell r="F1633" t="str">
            <v>GEL</v>
          </cell>
          <cell r="G1633">
            <v>17.55</v>
          </cell>
          <cell r="H1633" t="str">
            <v>USD</v>
          </cell>
        </row>
        <row r="1634">
          <cell r="B1634">
            <v>40609</v>
          </cell>
          <cell r="C1634">
            <v>40609</v>
          </cell>
          <cell r="E1634">
            <v>6.7</v>
          </cell>
          <cell r="F1634" t="str">
            <v>GEL</v>
          </cell>
          <cell r="G1634">
            <v>3.9</v>
          </cell>
          <cell r="H1634" t="str">
            <v>USD</v>
          </cell>
        </row>
        <row r="1635">
          <cell r="B1635">
            <v>40609</v>
          </cell>
          <cell r="C1635">
            <v>40609</v>
          </cell>
          <cell r="E1635">
            <v>4.0200000000000005</v>
          </cell>
          <cell r="F1635" t="str">
            <v>GEL</v>
          </cell>
          <cell r="G1635">
            <v>2.34</v>
          </cell>
          <cell r="H1635" t="str">
            <v>USD</v>
          </cell>
        </row>
        <row r="1636">
          <cell r="B1636">
            <v>40609</v>
          </cell>
          <cell r="C1636">
            <v>40609</v>
          </cell>
          <cell r="E1636">
            <v>16.77</v>
          </cell>
          <cell r="F1636" t="str">
            <v>GEL</v>
          </cell>
          <cell r="G1636">
            <v>9.75</v>
          </cell>
          <cell r="H1636" t="str">
            <v>USD</v>
          </cell>
        </row>
        <row r="1637">
          <cell r="B1637">
            <v>40609</v>
          </cell>
          <cell r="C1637">
            <v>40609</v>
          </cell>
          <cell r="E1637">
            <v>3.35</v>
          </cell>
          <cell r="F1637" t="str">
            <v>GEL</v>
          </cell>
          <cell r="G1637">
            <v>1.95</v>
          </cell>
          <cell r="H1637" t="str">
            <v>USD</v>
          </cell>
        </row>
        <row r="1638">
          <cell r="B1638">
            <v>40609</v>
          </cell>
          <cell r="C1638">
            <v>40609</v>
          </cell>
          <cell r="E1638">
            <v>20.12</v>
          </cell>
          <cell r="F1638" t="str">
            <v>GEL</v>
          </cell>
          <cell r="G1638">
            <v>11.700000000000001</v>
          </cell>
          <cell r="H1638" t="str">
            <v>USD</v>
          </cell>
        </row>
        <row r="1639">
          <cell r="B1639">
            <v>40609</v>
          </cell>
          <cell r="C1639">
            <v>40609</v>
          </cell>
          <cell r="E1639">
            <v>10.06</v>
          </cell>
          <cell r="F1639" t="str">
            <v>GEL</v>
          </cell>
          <cell r="G1639">
            <v>5.8500000000000005</v>
          </cell>
          <cell r="H1639" t="str">
            <v>USD</v>
          </cell>
        </row>
        <row r="1640">
          <cell r="B1640">
            <v>40609</v>
          </cell>
          <cell r="C1640">
            <v>40609</v>
          </cell>
          <cell r="E1640">
            <v>3.35</v>
          </cell>
          <cell r="F1640" t="str">
            <v>GEL</v>
          </cell>
          <cell r="G1640">
            <v>1.95</v>
          </cell>
          <cell r="H1640" t="str">
            <v>USD</v>
          </cell>
        </row>
        <row r="1641">
          <cell r="B1641">
            <v>40609</v>
          </cell>
          <cell r="C1641">
            <v>40609</v>
          </cell>
          <cell r="E1641">
            <v>3.35</v>
          </cell>
          <cell r="F1641" t="str">
            <v>GEL</v>
          </cell>
          <cell r="G1641">
            <v>1.95</v>
          </cell>
          <cell r="H1641" t="str">
            <v>USD</v>
          </cell>
        </row>
        <row r="1642">
          <cell r="B1642">
            <v>40609</v>
          </cell>
          <cell r="C1642">
            <v>40609</v>
          </cell>
          <cell r="E1642">
            <v>16.77</v>
          </cell>
          <cell r="F1642" t="str">
            <v>GEL</v>
          </cell>
          <cell r="G1642">
            <v>9.75</v>
          </cell>
          <cell r="H1642" t="str">
            <v>USD</v>
          </cell>
        </row>
        <row r="1643">
          <cell r="B1643">
            <v>40609</v>
          </cell>
          <cell r="C1643">
            <v>40609</v>
          </cell>
          <cell r="E1643">
            <v>6.71</v>
          </cell>
          <cell r="F1643" t="str">
            <v>GEL</v>
          </cell>
          <cell r="G1643">
            <v>3.9</v>
          </cell>
          <cell r="H1643" t="str">
            <v>USD</v>
          </cell>
        </row>
        <row r="1644">
          <cell r="B1644">
            <v>40609</v>
          </cell>
          <cell r="C1644">
            <v>40609</v>
          </cell>
          <cell r="E1644">
            <v>13.41</v>
          </cell>
          <cell r="F1644" t="str">
            <v>GEL</v>
          </cell>
          <cell r="G1644">
            <v>7.8</v>
          </cell>
          <cell r="H1644" t="str">
            <v>USD</v>
          </cell>
        </row>
        <row r="1645">
          <cell r="B1645">
            <v>40609</v>
          </cell>
          <cell r="C1645">
            <v>40609</v>
          </cell>
          <cell r="E1645">
            <v>13.41</v>
          </cell>
          <cell r="F1645" t="str">
            <v>GEL</v>
          </cell>
          <cell r="G1645">
            <v>7.8</v>
          </cell>
          <cell r="H1645" t="str">
            <v>USD</v>
          </cell>
        </row>
        <row r="1646">
          <cell r="B1646">
            <v>40609</v>
          </cell>
          <cell r="C1646">
            <v>40609</v>
          </cell>
          <cell r="E1646">
            <v>26.82</v>
          </cell>
          <cell r="F1646" t="str">
            <v>GEL</v>
          </cell>
          <cell r="G1646">
            <v>15.6</v>
          </cell>
          <cell r="H1646" t="str">
            <v>USD</v>
          </cell>
        </row>
        <row r="1647">
          <cell r="B1647">
            <v>40609</v>
          </cell>
          <cell r="C1647">
            <v>40609</v>
          </cell>
          <cell r="E1647">
            <v>33.53</v>
          </cell>
          <cell r="F1647" t="str">
            <v>GEL</v>
          </cell>
          <cell r="G1647">
            <v>19.5</v>
          </cell>
          <cell r="H1647" t="str">
            <v>USD</v>
          </cell>
        </row>
        <row r="1648">
          <cell r="B1648">
            <v>40609</v>
          </cell>
          <cell r="C1648">
            <v>40609</v>
          </cell>
          <cell r="E1648">
            <v>46.94</v>
          </cell>
          <cell r="F1648" t="str">
            <v>GEL</v>
          </cell>
          <cell r="G1648">
            <v>27.3</v>
          </cell>
          <cell r="H1648" t="str">
            <v>USD</v>
          </cell>
        </row>
        <row r="1649">
          <cell r="B1649">
            <v>40609</v>
          </cell>
          <cell r="C1649">
            <v>40609</v>
          </cell>
          <cell r="E1649">
            <v>13.42</v>
          </cell>
          <cell r="F1649" t="str">
            <v>GEL</v>
          </cell>
          <cell r="G1649">
            <v>7.8</v>
          </cell>
          <cell r="H1649" t="str">
            <v>USD</v>
          </cell>
        </row>
        <row r="1650">
          <cell r="B1650">
            <v>40609</v>
          </cell>
          <cell r="C1650">
            <v>40609</v>
          </cell>
          <cell r="E1650">
            <v>40.24</v>
          </cell>
          <cell r="F1650" t="str">
            <v>GEL</v>
          </cell>
          <cell r="G1650">
            <v>23.400000000000002</v>
          </cell>
          <cell r="H1650" t="str">
            <v>USD</v>
          </cell>
        </row>
        <row r="1651">
          <cell r="B1651">
            <v>40609</v>
          </cell>
          <cell r="C1651">
            <v>40609</v>
          </cell>
          <cell r="E1651">
            <v>20.12</v>
          </cell>
          <cell r="F1651" t="str">
            <v>GEL</v>
          </cell>
          <cell r="G1651">
            <v>11.700000000000001</v>
          </cell>
          <cell r="H1651" t="str">
            <v>USD</v>
          </cell>
        </row>
        <row r="1652">
          <cell r="B1652">
            <v>40609</v>
          </cell>
          <cell r="C1652">
            <v>40609</v>
          </cell>
          <cell r="E1652">
            <v>53.65</v>
          </cell>
          <cell r="F1652" t="str">
            <v>GEL</v>
          </cell>
          <cell r="G1652">
            <v>31.2</v>
          </cell>
          <cell r="H1652" t="str">
            <v>USD</v>
          </cell>
        </row>
        <row r="1653">
          <cell r="B1653">
            <v>40609</v>
          </cell>
          <cell r="C1653">
            <v>40609</v>
          </cell>
          <cell r="E1653">
            <v>23.47</v>
          </cell>
          <cell r="F1653" t="str">
            <v>GEL</v>
          </cell>
          <cell r="G1653">
            <v>13.65</v>
          </cell>
          <cell r="H1653" t="str">
            <v>USD</v>
          </cell>
        </row>
        <row r="1654">
          <cell r="B1654">
            <v>40609</v>
          </cell>
          <cell r="C1654">
            <v>40609</v>
          </cell>
          <cell r="E1654">
            <v>46.95</v>
          </cell>
          <cell r="F1654" t="str">
            <v>GEL</v>
          </cell>
          <cell r="G1654">
            <v>27.3</v>
          </cell>
          <cell r="H1654" t="str">
            <v>USD</v>
          </cell>
        </row>
        <row r="1655">
          <cell r="B1655">
            <v>40609</v>
          </cell>
          <cell r="C1655">
            <v>40609</v>
          </cell>
          <cell r="E1655">
            <v>10.06</v>
          </cell>
          <cell r="F1655" t="str">
            <v>GEL</v>
          </cell>
          <cell r="G1655">
            <v>5.8500000000000005</v>
          </cell>
          <cell r="H1655" t="str">
            <v>USD</v>
          </cell>
        </row>
        <row r="1656">
          <cell r="B1656">
            <v>40609</v>
          </cell>
          <cell r="C1656">
            <v>40609</v>
          </cell>
          <cell r="E1656">
            <v>13.41</v>
          </cell>
          <cell r="F1656" t="str">
            <v>GEL</v>
          </cell>
          <cell r="G1656">
            <v>7.8</v>
          </cell>
          <cell r="H1656" t="str">
            <v>USD</v>
          </cell>
        </row>
        <row r="1657">
          <cell r="B1657">
            <v>40609</v>
          </cell>
          <cell r="C1657">
            <v>40609</v>
          </cell>
          <cell r="E1657">
            <v>13.41</v>
          </cell>
          <cell r="F1657" t="str">
            <v>GEL</v>
          </cell>
          <cell r="G1657">
            <v>7.8</v>
          </cell>
          <cell r="H1657" t="str">
            <v>USD</v>
          </cell>
        </row>
        <row r="1658">
          <cell r="B1658">
            <v>40609</v>
          </cell>
          <cell r="C1658">
            <v>40609</v>
          </cell>
          <cell r="E1658">
            <v>13.41</v>
          </cell>
          <cell r="F1658" t="str">
            <v>GEL</v>
          </cell>
          <cell r="G1658">
            <v>7.8</v>
          </cell>
          <cell r="H1658" t="str">
            <v>USD</v>
          </cell>
        </row>
        <row r="1659">
          <cell r="B1659">
            <v>40609</v>
          </cell>
          <cell r="C1659">
            <v>40609</v>
          </cell>
          <cell r="E1659">
            <v>13.41</v>
          </cell>
          <cell r="F1659" t="str">
            <v>GEL</v>
          </cell>
          <cell r="G1659">
            <v>7.8</v>
          </cell>
          <cell r="H1659" t="str">
            <v>USD</v>
          </cell>
        </row>
        <row r="1660">
          <cell r="B1660">
            <v>40609</v>
          </cell>
          <cell r="C1660">
            <v>40609</v>
          </cell>
          <cell r="E1660">
            <v>20.12</v>
          </cell>
          <cell r="F1660" t="str">
            <v>GEL</v>
          </cell>
          <cell r="G1660">
            <v>11.700000000000001</v>
          </cell>
          <cell r="H1660" t="str">
            <v>USD</v>
          </cell>
        </row>
        <row r="1661">
          <cell r="B1661">
            <v>40609</v>
          </cell>
          <cell r="C1661">
            <v>40609</v>
          </cell>
          <cell r="E1661">
            <v>40.24</v>
          </cell>
          <cell r="F1661" t="str">
            <v>GEL</v>
          </cell>
          <cell r="G1661">
            <v>23.400000000000002</v>
          </cell>
          <cell r="H1661" t="str">
            <v>USD</v>
          </cell>
        </row>
        <row r="1662">
          <cell r="B1662">
            <v>40609</v>
          </cell>
          <cell r="C1662">
            <v>40609</v>
          </cell>
          <cell r="E1662">
            <v>28.17</v>
          </cell>
          <cell r="F1662" t="str">
            <v>GEL</v>
          </cell>
          <cell r="G1662">
            <v>16.38</v>
          </cell>
          <cell r="H1662" t="str">
            <v>USD</v>
          </cell>
        </row>
        <row r="1663">
          <cell r="B1663">
            <v>40609</v>
          </cell>
          <cell r="C1663">
            <v>40609</v>
          </cell>
          <cell r="E1663">
            <v>6.71</v>
          </cell>
          <cell r="F1663" t="str">
            <v>GEL</v>
          </cell>
          <cell r="G1663">
            <v>3.9</v>
          </cell>
          <cell r="H1663" t="str">
            <v>USD</v>
          </cell>
        </row>
        <row r="1664">
          <cell r="B1664">
            <v>40609</v>
          </cell>
          <cell r="C1664">
            <v>40609</v>
          </cell>
          <cell r="E1664">
            <v>13.42</v>
          </cell>
          <cell r="F1664" t="str">
            <v>GEL</v>
          </cell>
          <cell r="G1664">
            <v>7.8</v>
          </cell>
          <cell r="H1664" t="str">
            <v>USD</v>
          </cell>
        </row>
        <row r="1665">
          <cell r="B1665">
            <v>40609</v>
          </cell>
          <cell r="C1665">
            <v>40609</v>
          </cell>
          <cell r="E1665">
            <v>13.41</v>
          </cell>
          <cell r="F1665" t="str">
            <v>GEL</v>
          </cell>
          <cell r="G1665">
            <v>7.8</v>
          </cell>
          <cell r="H1665" t="str">
            <v>USD</v>
          </cell>
        </row>
        <row r="1666">
          <cell r="B1666">
            <v>40609</v>
          </cell>
          <cell r="C1666">
            <v>40609</v>
          </cell>
          <cell r="E1666">
            <v>16.760000000000002</v>
          </cell>
          <cell r="F1666" t="str">
            <v>GEL</v>
          </cell>
          <cell r="G1666">
            <v>9.75</v>
          </cell>
          <cell r="H1666" t="str">
            <v>USD</v>
          </cell>
        </row>
        <row r="1667">
          <cell r="B1667">
            <v>40609</v>
          </cell>
          <cell r="C1667">
            <v>40609</v>
          </cell>
          <cell r="E1667">
            <v>20.12</v>
          </cell>
          <cell r="F1667" t="str">
            <v>GEL</v>
          </cell>
          <cell r="G1667">
            <v>11.700000000000001</v>
          </cell>
          <cell r="H1667" t="str">
            <v>USD</v>
          </cell>
        </row>
        <row r="1668">
          <cell r="B1668">
            <v>40609</v>
          </cell>
          <cell r="C1668">
            <v>40609</v>
          </cell>
          <cell r="E1668">
            <v>3.35</v>
          </cell>
          <cell r="F1668" t="str">
            <v>GEL</v>
          </cell>
          <cell r="G1668">
            <v>1.95</v>
          </cell>
          <cell r="H1668" t="str">
            <v>USD</v>
          </cell>
        </row>
        <row r="1669">
          <cell r="B1669">
            <v>40609</v>
          </cell>
          <cell r="C1669">
            <v>40609</v>
          </cell>
          <cell r="E1669">
            <v>46.94</v>
          </cell>
          <cell r="F1669" t="str">
            <v>GEL</v>
          </cell>
          <cell r="G1669">
            <v>27.3</v>
          </cell>
          <cell r="H1669" t="str">
            <v>USD</v>
          </cell>
        </row>
        <row r="1670">
          <cell r="B1670">
            <v>40609</v>
          </cell>
          <cell r="C1670">
            <v>40609</v>
          </cell>
          <cell r="E1670">
            <v>6.71</v>
          </cell>
          <cell r="F1670" t="str">
            <v>GEL</v>
          </cell>
          <cell r="G1670">
            <v>3.9</v>
          </cell>
          <cell r="H1670" t="str">
            <v>USD</v>
          </cell>
        </row>
        <row r="1671">
          <cell r="B1671">
            <v>40609</v>
          </cell>
          <cell r="C1671">
            <v>40609</v>
          </cell>
          <cell r="E1671">
            <v>10.06</v>
          </cell>
          <cell r="F1671" t="str">
            <v>GEL</v>
          </cell>
          <cell r="G1671">
            <v>5.8500000000000005</v>
          </cell>
          <cell r="H1671" t="str">
            <v>USD</v>
          </cell>
        </row>
        <row r="1672">
          <cell r="B1672">
            <v>40609</v>
          </cell>
          <cell r="C1672">
            <v>40609</v>
          </cell>
          <cell r="E1672">
            <v>20.13</v>
          </cell>
          <cell r="F1672" t="str">
            <v>GEL</v>
          </cell>
          <cell r="G1672">
            <v>11.700000000000001</v>
          </cell>
          <cell r="H1672" t="str">
            <v>USD</v>
          </cell>
        </row>
        <row r="1673">
          <cell r="B1673">
            <v>40609</v>
          </cell>
          <cell r="C1673">
            <v>40609</v>
          </cell>
          <cell r="E1673">
            <v>13.41</v>
          </cell>
          <cell r="F1673" t="str">
            <v>GEL</v>
          </cell>
          <cell r="G1673">
            <v>7.8</v>
          </cell>
          <cell r="H1673" t="str">
            <v>USD</v>
          </cell>
        </row>
        <row r="1674">
          <cell r="B1674">
            <v>40609</v>
          </cell>
          <cell r="C1674">
            <v>40609</v>
          </cell>
          <cell r="E1674">
            <v>13.42</v>
          </cell>
          <cell r="F1674" t="str">
            <v>GEL</v>
          </cell>
          <cell r="G1674">
            <v>7.8</v>
          </cell>
          <cell r="H1674" t="str">
            <v>USD</v>
          </cell>
        </row>
        <row r="1675">
          <cell r="B1675">
            <v>40609</v>
          </cell>
          <cell r="C1675">
            <v>40609</v>
          </cell>
          <cell r="E1675">
            <v>20.12</v>
          </cell>
          <cell r="F1675" t="str">
            <v>GEL</v>
          </cell>
          <cell r="G1675">
            <v>11.700000000000001</v>
          </cell>
          <cell r="H1675" t="str">
            <v>USD</v>
          </cell>
        </row>
        <row r="1676">
          <cell r="B1676">
            <v>40609</v>
          </cell>
          <cell r="C1676">
            <v>40609</v>
          </cell>
          <cell r="E1676">
            <v>40.24</v>
          </cell>
          <cell r="F1676" t="str">
            <v>GEL</v>
          </cell>
          <cell r="G1676">
            <v>23.400000000000002</v>
          </cell>
          <cell r="H1676" t="str">
            <v>USD</v>
          </cell>
        </row>
        <row r="1677">
          <cell r="B1677">
            <v>40609</v>
          </cell>
          <cell r="C1677">
            <v>40609</v>
          </cell>
          <cell r="E1677">
            <v>13.42</v>
          </cell>
          <cell r="F1677" t="str">
            <v>GEL</v>
          </cell>
          <cell r="G1677">
            <v>7.8</v>
          </cell>
          <cell r="H1677" t="str">
            <v>USD</v>
          </cell>
        </row>
        <row r="1678">
          <cell r="B1678">
            <v>40609</v>
          </cell>
          <cell r="C1678">
            <v>40609</v>
          </cell>
          <cell r="E1678">
            <v>6.71</v>
          </cell>
          <cell r="F1678" t="str">
            <v>GEL</v>
          </cell>
          <cell r="G1678">
            <v>3.9</v>
          </cell>
          <cell r="H1678" t="str">
            <v>USD</v>
          </cell>
        </row>
        <row r="1679">
          <cell r="B1679">
            <v>40609</v>
          </cell>
          <cell r="C1679">
            <v>40609</v>
          </cell>
          <cell r="E1679">
            <v>3.35</v>
          </cell>
          <cell r="F1679" t="str">
            <v>GEL</v>
          </cell>
          <cell r="G1679">
            <v>1.95</v>
          </cell>
          <cell r="H1679" t="str">
            <v>USD</v>
          </cell>
        </row>
        <row r="1680">
          <cell r="B1680">
            <v>40609</v>
          </cell>
          <cell r="C1680">
            <v>40609</v>
          </cell>
          <cell r="E1680">
            <v>33.53</v>
          </cell>
          <cell r="F1680" t="str">
            <v>GEL</v>
          </cell>
          <cell r="G1680">
            <v>19.5</v>
          </cell>
          <cell r="H1680" t="str">
            <v>USD</v>
          </cell>
        </row>
        <row r="1681">
          <cell r="B1681">
            <v>40609</v>
          </cell>
          <cell r="C1681">
            <v>40609</v>
          </cell>
          <cell r="E1681">
            <v>3.35</v>
          </cell>
          <cell r="F1681" t="str">
            <v>GEL</v>
          </cell>
          <cell r="G1681">
            <v>1.95</v>
          </cell>
          <cell r="H1681" t="str">
            <v>USD</v>
          </cell>
        </row>
        <row r="1682">
          <cell r="B1682">
            <v>40609</v>
          </cell>
          <cell r="C1682">
            <v>40609</v>
          </cell>
          <cell r="E1682">
            <v>26.82</v>
          </cell>
          <cell r="F1682" t="str">
            <v>GEL</v>
          </cell>
          <cell r="G1682">
            <v>15.6</v>
          </cell>
          <cell r="H1682" t="str">
            <v>USD</v>
          </cell>
        </row>
        <row r="1683">
          <cell r="B1683">
            <v>40609</v>
          </cell>
          <cell r="C1683">
            <v>40609</v>
          </cell>
          <cell r="E1683">
            <v>3.35</v>
          </cell>
          <cell r="F1683" t="str">
            <v>GEL</v>
          </cell>
          <cell r="G1683">
            <v>1.95</v>
          </cell>
          <cell r="H1683" t="str">
            <v>USD</v>
          </cell>
        </row>
        <row r="1684">
          <cell r="B1684">
            <v>40609</v>
          </cell>
          <cell r="C1684">
            <v>40609</v>
          </cell>
          <cell r="E1684">
            <v>6.71</v>
          </cell>
          <cell r="F1684" t="str">
            <v>GEL</v>
          </cell>
          <cell r="G1684">
            <v>3.9</v>
          </cell>
          <cell r="H1684" t="str">
            <v>USD</v>
          </cell>
        </row>
        <row r="1685">
          <cell r="B1685">
            <v>40609</v>
          </cell>
          <cell r="C1685">
            <v>40609</v>
          </cell>
          <cell r="E1685">
            <v>33.53</v>
          </cell>
          <cell r="F1685" t="str">
            <v>GEL</v>
          </cell>
          <cell r="G1685">
            <v>19.5</v>
          </cell>
          <cell r="H1685" t="str">
            <v>USD</v>
          </cell>
        </row>
        <row r="1686">
          <cell r="B1686">
            <v>40609</v>
          </cell>
          <cell r="C1686">
            <v>40609</v>
          </cell>
          <cell r="E1686">
            <v>4.0200000000000005</v>
          </cell>
          <cell r="F1686" t="str">
            <v>GEL</v>
          </cell>
          <cell r="G1686">
            <v>2.34</v>
          </cell>
          <cell r="H1686" t="str">
            <v>USD</v>
          </cell>
        </row>
        <row r="1687">
          <cell r="B1687">
            <v>40609</v>
          </cell>
          <cell r="C1687">
            <v>40609</v>
          </cell>
          <cell r="E1687">
            <v>26.82</v>
          </cell>
          <cell r="F1687" t="str">
            <v>GEL</v>
          </cell>
          <cell r="G1687">
            <v>15.6</v>
          </cell>
          <cell r="H1687" t="str">
            <v>USD</v>
          </cell>
        </row>
        <row r="1688">
          <cell r="B1688">
            <v>40609</v>
          </cell>
          <cell r="C1688">
            <v>40609</v>
          </cell>
          <cell r="E1688">
            <v>1.72</v>
          </cell>
          <cell r="F1688" t="str">
            <v>GEL</v>
          </cell>
          <cell r="G1688">
            <v>1</v>
          </cell>
          <cell r="H1688" t="str">
            <v>USD</v>
          </cell>
        </row>
        <row r="1689">
          <cell r="B1689">
            <v>40609</v>
          </cell>
          <cell r="C1689">
            <v>40609</v>
          </cell>
          <cell r="E1689">
            <v>6.71</v>
          </cell>
          <cell r="F1689" t="str">
            <v>GEL</v>
          </cell>
          <cell r="G1689">
            <v>3.9</v>
          </cell>
          <cell r="H1689" t="str">
            <v>USD</v>
          </cell>
        </row>
        <row r="1690">
          <cell r="B1690">
            <v>40609</v>
          </cell>
          <cell r="C1690">
            <v>40609</v>
          </cell>
          <cell r="E1690">
            <v>6.71</v>
          </cell>
          <cell r="F1690" t="str">
            <v>GEL</v>
          </cell>
          <cell r="G1690">
            <v>3.9</v>
          </cell>
          <cell r="H1690" t="str">
            <v>USD</v>
          </cell>
        </row>
        <row r="1691">
          <cell r="B1691">
            <v>40609</v>
          </cell>
          <cell r="C1691">
            <v>40609</v>
          </cell>
          <cell r="E1691">
            <v>53.65</v>
          </cell>
          <cell r="F1691" t="str">
            <v>GEL</v>
          </cell>
          <cell r="G1691">
            <v>31.2</v>
          </cell>
          <cell r="H1691" t="str">
            <v>USD</v>
          </cell>
        </row>
        <row r="1692">
          <cell r="B1692">
            <v>40609</v>
          </cell>
          <cell r="C1692">
            <v>40609</v>
          </cell>
          <cell r="E1692">
            <v>13.41</v>
          </cell>
          <cell r="F1692" t="str">
            <v>GEL</v>
          </cell>
          <cell r="G1692">
            <v>7.8</v>
          </cell>
          <cell r="H1692" t="str">
            <v>USD</v>
          </cell>
        </row>
        <row r="1693">
          <cell r="B1693">
            <v>40609</v>
          </cell>
          <cell r="C1693">
            <v>40609</v>
          </cell>
          <cell r="E1693">
            <v>6.71</v>
          </cell>
          <cell r="F1693" t="str">
            <v>GEL</v>
          </cell>
          <cell r="G1693">
            <v>3.9</v>
          </cell>
          <cell r="H1693" t="str">
            <v>USD</v>
          </cell>
        </row>
        <row r="1694">
          <cell r="B1694">
            <v>40609</v>
          </cell>
          <cell r="C1694">
            <v>40609</v>
          </cell>
          <cell r="E1694">
            <v>6.71</v>
          </cell>
          <cell r="F1694" t="str">
            <v>GEL</v>
          </cell>
          <cell r="G1694">
            <v>3.9</v>
          </cell>
          <cell r="H1694" t="str">
            <v>USD</v>
          </cell>
        </row>
        <row r="1695">
          <cell r="B1695">
            <v>40609</v>
          </cell>
          <cell r="C1695">
            <v>40609</v>
          </cell>
          <cell r="E1695">
            <v>46.94</v>
          </cell>
          <cell r="F1695" t="str">
            <v>GEL</v>
          </cell>
          <cell r="G1695">
            <v>27.3</v>
          </cell>
          <cell r="H1695" t="str">
            <v>USD</v>
          </cell>
        </row>
        <row r="1696">
          <cell r="B1696">
            <v>40609</v>
          </cell>
          <cell r="C1696">
            <v>40609</v>
          </cell>
          <cell r="E1696">
            <v>33.53</v>
          </cell>
          <cell r="F1696" t="str">
            <v>GEL</v>
          </cell>
          <cell r="G1696">
            <v>19.5</v>
          </cell>
          <cell r="H1696" t="str">
            <v>USD</v>
          </cell>
        </row>
        <row r="1697">
          <cell r="B1697">
            <v>40609</v>
          </cell>
          <cell r="C1697">
            <v>40609</v>
          </cell>
          <cell r="E1697">
            <v>13.42</v>
          </cell>
          <cell r="F1697" t="str">
            <v>GEL</v>
          </cell>
          <cell r="G1697">
            <v>7.8</v>
          </cell>
          <cell r="H1697" t="str">
            <v>USD</v>
          </cell>
        </row>
        <row r="1698">
          <cell r="B1698">
            <v>40609</v>
          </cell>
          <cell r="C1698">
            <v>40609</v>
          </cell>
          <cell r="E1698">
            <v>20.12</v>
          </cell>
          <cell r="F1698" t="str">
            <v>GEL</v>
          </cell>
          <cell r="G1698">
            <v>11.700000000000001</v>
          </cell>
          <cell r="H1698" t="str">
            <v>USD</v>
          </cell>
        </row>
        <row r="1699">
          <cell r="B1699">
            <v>40609</v>
          </cell>
          <cell r="C1699">
            <v>40609</v>
          </cell>
          <cell r="E1699">
            <v>6.71</v>
          </cell>
          <cell r="F1699" t="str">
            <v>GEL</v>
          </cell>
          <cell r="G1699">
            <v>3.9</v>
          </cell>
          <cell r="H1699" t="str">
            <v>USD</v>
          </cell>
        </row>
        <row r="1700">
          <cell r="B1700">
            <v>40609</v>
          </cell>
          <cell r="C1700">
            <v>40609</v>
          </cell>
          <cell r="E1700">
            <v>10.06</v>
          </cell>
          <cell r="F1700" t="str">
            <v>GEL</v>
          </cell>
          <cell r="G1700">
            <v>5.8500000000000005</v>
          </cell>
          <cell r="H1700" t="str">
            <v>USD</v>
          </cell>
        </row>
        <row r="1701">
          <cell r="B1701">
            <v>40609</v>
          </cell>
          <cell r="C1701">
            <v>40609</v>
          </cell>
          <cell r="E1701">
            <v>23.47</v>
          </cell>
          <cell r="F1701" t="str">
            <v>GEL</v>
          </cell>
          <cell r="G1701">
            <v>13.65</v>
          </cell>
          <cell r="H1701" t="str">
            <v>USD</v>
          </cell>
        </row>
        <row r="1702">
          <cell r="B1702">
            <v>40609</v>
          </cell>
          <cell r="C1702">
            <v>40609</v>
          </cell>
          <cell r="E1702">
            <v>4.0200000000000005</v>
          </cell>
          <cell r="F1702" t="str">
            <v>GEL</v>
          </cell>
          <cell r="G1702">
            <v>2.34</v>
          </cell>
          <cell r="H1702" t="str">
            <v>USD</v>
          </cell>
        </row>
        <row r="1703">
          <cell r="B1703">
            <v>40609</v>
          </cell>
          <cell r="C1703">
            <v>40609</v>
          </cell>
          <cell r="E1703">
            <v>23.47</v>
          </cell>
          <cell r="F1703" t="str">
            <v>GEL</v>
          </cell>
          <cell r="G1703">
            <v>13.65</v>
          </cell>
          <cell r="H1703" t="str">
            <v>USD</v>
          </cell>
        </row>
        <row r="1704">
          <cell r="B1704">
            <v>40609</v>
          </cell>
          <cell r="C1704">
            <v>40609</v>
          </cell>
          <cell r="E1704">
            <v>3.35</v>
          </cell>
          <cell r="F1704" t="str">
            <v>GEL</v>
          </cell>
          <cell r="G1704">
            <v>1.95</v>
          </cell>
          <cell r="H1704" t="str">
            <v>USD</v>
          </cell>
        </row>
        <row r="1705">
          <cell r="B1705">
            <v>40609</v>
          </cell>
          <cell r="C1705">
            <v>40609</v>
          </cell>
          <cell r="E1705">
            <v>6.71</v>
          </cell>
          <cell r="F1705" t="str">
            <v>GEL</v>
          </cell>
          <cell r="G1705">
            <v>3.9</v>
          </cell>
          <cell r="H1705" t="str">
            <v>USD</v>
          </cell>
        </row>
        <row r="1706">
          <cell r="B1706">
            <v>40609</v>
          </cell>
          <cell r="C1706">
            <v>40609</v>
          </cell>
          <cell r="E1706">
            <v>20.12</v>
          </cell>
          <cell r="F1706" t="str">
            <v>GEL</v>
          </cell>
          <cell r="G1706">
            <v>11.700000000000001</v>
          </cell>
          <cell r="H1706" t="str">
            <v>USD</v>
          </cell>
        </row>
        <row r="1707">
          <cell r="B1707">
            <v>40609</v>
          </cell>
          <cell r="C1707">
            <v>40609</v>
          </cell>
          <cell r="E1707">
            <v>3.35</v>
          </cell>
          <cell r="F1707" t="str">
            <v>GEL</v>
          </cell>
          <cell r="G1707">
            <v>1.95</v>
          </cell>
          <cell r="H1707" t="str">
            <v>USD</v>
          </cell>
        </row>
        <row r="1708">
          <cell r="B1708">
            <v>40609</v>
          </cell>
          <cell r="C1708">
            <v>40609</v>
          </cell>
          <cell r="E1708">
            <v>6.7</v>
          </cell>
          <cell r="F1708" t="str">
            <v>GEL</v>
          </cell>
          <cell r="G1708">
            <v>3.9</v>
          </cell>
          <cell r="H1708" t="str">
            <v>USD</v>
          </cell>
        </row>
        <row r="1709">
          <cell r="B1709">
            <v>40609</v>
          </cell>
          <cell r="C1709">
            <v>40609</v>
          </cell>
          <cell r="E1709">
            <v>13.41</v>
          </cell>
          <cell r="F1709" t="str">
            <v>GEL</v>
          </cell>
          <cell r="G1709">
            <v>7.8</v>
          </cell>
          <cell r="H1709" t="str">
            <v>USD</v>
          </cell>
        </row>
        <row r="1710">
          <cell r="B1710">
            <v>40609</v>
          </cell>
          <cell r="C1710">
            <v>40609</v>
          </cell>
          <cell r="E1710">
            <v>6.71</v>
          </cell>
          <cell r="F1710" t="str">
            <v>GEL</v>
          </cell>
          <cell r="G1710">
            <v>3.9</v>
          </cell>
          <cell r="H1710" t="str">
            <v>USD</v>
          </cell>
        </row>
        <row r="1711">
          <cell r="B1711">
            <v>40609</v>
          </cell>
          <cell r="C1711">
            <v>40609</v>
          </cell>
          <cell r="E1711">
            <v>6.71</v>
          </cell>
          <cell r="F1711" t="str">
            <v>GEL</v>
          </cell>
          <cell r="G1711">
            <v>3.9</v>
          </cell>
          <cell r="H1711" t="str">
            <v>USD</v>
          </cell>
        </row>
        <row r="1712">
          <cell r="B1712">
            <v>40609</v>
          </cell>
          <cell r="C1712">
            <v>40609</v>
          </cell>
          <cell r="E1712">
            <v>6.71</v>
          </cell>
          <cell r="F1712" t="str">
            <v>GEL</v>
          </cell>
          <cell r="G1712">
            <v>3.9</v>
          </cell>
          <cell r="H1712" t="str">
            <v>USD</v>
          </cell>
        </row>
        <row r="1713">
          <cell r="B1713">
            <v>40609</v>
          </cell>
          <cell r="C1713">
            <v>40609</v>
          </cell>
          <cell r="E1713">
            <v>6.71</v>
          </cell>
          <cell r="F1713" t="str">
            <v>GEL</v>
          </cell>
          <cell r="G1713">
            <v>3.9</v>
          </cell>
          <cell r="H1713" t="str">
            <v>USD</v>
          </cell>
        </row>
        <row r="1714">
          <cell r="B1714">
            <v>40609</v>
          </cell>
          <cell r="C1714">
            <v>40609</v>
          </cell>
          <cell r="E1714">
            <v>6.71</v>
          </cell>
          <cell r="F1714" t="str">
            <v>GEL</v>
          </cell>
          <cell r="G1714">
            <v>3.9</v>
          </cell>
          <cell r="H1714" t="str">
            <v>USD</v>
          </cell>
        </row>
        <row r="1715">
          <cell r="B1715">
            <v>40609</v>
          </cell>
          <cell r="C1715">
            <v>40609</v>
          </cell>
          <cell r="E1715">
            <v>6.71</v>
          </cell>
          <cell r="F1715" t="str">
            <v>GEL</v>
          </cell>
          <cell r="G1715">
            <v>3.9</v>
          </cell>
          <cell r="H1715" t="str">
            <v>USD</v>
          </cell>
        </row>
        <row r="1716">
          <cell r="B1716">
            <v>40609</v>
          </cell>
          <cell r="C1716">
            <v>40609</v>
          </cell>
          <cell r="E1716">
            <v>6.71</v>
          </cell>
          <cell r="F1716" t="str">
            <v>GEL</v>
          </cell>
          <cell r="G1716">
            <v>3.9</v>
          </cell>
          <cell r="H1716" t="str">
            <v>USD</v>
          </cell>
        </row>
        <row r="1717">
          <cell r="B1717">
            <v>40609</v>
          </cell>
          <cell r="C1717">
            <v>40609</v>
          </cell>
          <cell r="E1717">
            <v>6.71</v>
          </cell>
          <cell r="F1717" t="str">
            <v>GEL</v>
          </cell>
          <cell r="G1717">
            <v>3.9</v>
          </cell>
          <cell r="H1717" t="str">
            <v>USD</v>
          </cell>
        </row>
        <row r="1718">
          <cell r="B1718">
            <v>40609</v>
          </cell>
          <cell r="C1718">
            <v>40609</v>
          </cell>
          <cell r="E1718">
            <v>6.71</v>
          </cell>
          <cell r="F1718" t="str">
            <v>GEL</v>
          </cell>
          <cell r="G1718">
            <v>3.9</v>
          </cell>
          <cell r="H1718" t="str">
            <v>USD</v>
          </cell>
        </row>
        <row r="1719">
          <cell r="B1719">
            <v>40609</v>
          </cell>
          <cell r="C1719">
            <v>40609</v>
          </cell>
          <cell r="E1719">
            <v>13.41</v>
          </cell>
          <cell r="F1719" t="str">
            <v>GEL</v>
          </cell>
          <cell r="G1719">
            <v>7.8</v>
          </cell>
          <cell r="H1719" t="str">
            <v>USD</v>
          </cell>
        </row>
        <row r="1720">
          <cell r="B1720">
            <v>40609</v>
          </cell>
          <cell r="C1720">
            <v>40609</v>
          </cell>
          <cell r="E1720">
            <v>6.71</v>
          </cell>
          <cell r="F1720" t="str">
            <v>GEL</v>
          </cell>
          <cell r="G1720">
            <v>3.9</v>
          </cell>
          <cell r="H1720" t="str">
            <v>USD</v>
          </cell>
        </row>
        <row r="1721">
          <cell r="B1721">
            <v>40609</v>
          </cell>
          <cell r="C1721">
            <v>40609</v>
          </cell>
          <cell r="E1721">
            <v>6.71</v>
          </cell>
          <cell r="F1721" t="str">
            <v>GEL</v>
          </cell>
          <cell r="G1721">
            <v>3.9</v>
          </cell>
          <cell r="H1721" t="str">
            <v>USD</v>
          </cell>
        </row>
        <row r="1722">
          <cell r="B1722">
            <v>40609</v>
          </cell>
          <cell r="C1722">
            <v>40609</v>
          </cell>
          <cell r="E1722">
            <v>33.53</v>
          </cell>
          <cell r="F1722" t="str">
            <v>GEL</v>
          </cell>
          <cell r="G1722">
            <v>19.5</v>
          </cell>
          <cell r="H1722" t="str">
            <v>USD</v>
          </cell>
        </row>
        <row r="1723">
          <cell r="B1723">
            <v>40609</v>
          </cell>
          <cell r="C1723">
            <v>40609</v>
          </cell>
          <cell r="E1723">
            <v>13.41</v>
          </cell>
          <cell r="F1723" t="str">
            <v>GEL</v>
          </cell>
          <cell r="G1723">
            <v>7.8</v>
          </cell>
          <cell r="H1723" t="str">
            <v>USD</v>
          </cell>
        </row>
        <row r="1724">
          <cell r="B1724">
            <v>40609</v>
          </cell>
          <cell r="C1724">
            <v>40609</v>
          </cell>
          <cell r="E1724">
            <v>33.53</v>
          </cell>
          <cell r="F1724" t="str">
            <v>GEL</v>
          </cell>
          <cell r="G1724">
            <v>19.5</v>
          </cell>
          <cell r="H1724" t="str">
            <v>USD</v>
          </cell>
        </row>
        <row r="1725">
          <cell r="B1725">
            <v>40609</v>
          </cell>
          <cell r="C1725">
            <v>40609</v>
          </cell>
          <cell r="E1725">
            <v>6.71</v>
          </cell>
          <cell r="F1725" t="str">
            <v>GEL</v>
          </cell>
          <cell r="G1725">
            <v>3.9</v>
          </cell>
          <cell r="H1725" t="str">
            <v>USD</v>
          </cell>
        </row>
        <row r="1726">
          <cell r="B1726">
            <v>40609</v>
          </cell>
          <cell r="C1726">
            <v>40609</v>
          </cell>
          <cell r="E1726">
            <v>3.35</v>
          </cell>
          <cell r="F1726" t="str">
            <v>GEL</v>
          </cell>
          <cell r="G1726">
            <v>1.95</v>
          </cell>
          <cell r="H1726" t="str">
            <v>USD</v>
          </cell>
        </row>
        <row r="1727">
          <cell r="B1727">
            <v>40609</v>
          </cell>
          <cell r="C1727">
            <v>40609</v>
          </cell>
          <cell r="E1727">
            <v>6.71</v>
          </cell>
          <cell r="F1727" t="str">
            <v>GEL</v>
          </cell>
          <cell r="G1727">
            <v>3.9</v>
          </cell>
          <cell r="H1727" t="str">
            <v>USD</v>
          </cell>
        </row>
        <row r="1728">
          <cell r="B1728">
            <v>40609</v>
          </cell>
          <cell r="C1728">
            <v>40609</v>
          </cell>
          <cell r="E1728">
            <v>13.42</v>
          </cell>
          <cell r="F1728" t="str">
            <v>GEL</v>
          </cell>
          <cell r="G1728">
            <v>7.8</v>
          </cell>
          <cell r="H1728" t="str">
            <v>USD</v>
          </cell>
        </row>
        <row r="1729">
          <cell r="B1729">
            <v>40609</v>
          </cell>
          <cell r="C1729">
            <v>40609</v>
          </cell>
          <cell r="E1729">
            <v>13.42</v>
          </cell>
          <cell r="F1729" t="str">
            <v>GEL</v>
          </cell>
          <cell r="G1729">
            <v>7.8</v>
          </cell>
          <cell r="H1729" t="str">
            <v>USD</v>
          </cell>
        </row>
        <row r="1730">
          <cell r="B1730">
            <v>40609</v>
          </cell>
          <cell r="C1730">
            <v>40609</v>
          </cell>
          <cell r="E1730">
            <v>13.42</v>
          </cell>
          <cell r="F1730" t="str">
            <v>GEL</v>
          </cell>
          <cell r="G1730">
            <v>7.8</v>
          </cell>
          <cell r="H1730" t="str">
            <v>USD</v>
          </cell>
        </row>
        <row r="1731">
          <cell r="B1731">
            <v>40609</v>
          </cell>
          <cell r="C1731">
            <v>40609</v>
          </cell>
          <cell r="E1731">
            <v>6.71</v>
          </cell>
          <cell r="F1731" t="str">
            <v>GEL</v>
          </cell>
          <cell r="G1731">
            <v>3.9</v>
          </cell>
          <cell r="H1731" t="str">
            <v>USD</v>
          </cell>
        </row>
        <row r="1732">
          <cell r="B1732">
            <v>40609</v>
          </cell>
          <cell r="C1732">
            <v>40609</v>
          </cell>
          <cell r="E1732">
            <v>46.94</v>
          </cell>
          <cell r="F1732" t="str">
            <v>GEL</v>
          </cell>
          <cell r="G1732">
            <v>27.3</v>
          </cell>
          <cell r="H1732" t="str">
            <v>USD</v>
          </cell>
        </row>
        <row r="1733">
          <cell r="B1733">
            <v>40609</v>
          </cell>
          <cell r="C1733">
            <v>40609</v>
          </cell>
          <cell r="E1733">
            <v>6.71</v>
          </cell>
          <cell r="F1733" t="str">
            <v>GEL</v>
          </cell>
          <cell r="G1733">
            <v>3.9</v>
          </cell>
          <cell r="H1733" t="str">
            <v>USD</v>
          </cell>
        </row>
        <row r="1734">
          <cell r="B1734">
            <v>40609</v>
          </cell>
          <cell r="C1734">
            <v>40609</v>
          </cell>
          <cell r="E1734">
            <v>6.71</v>
          </cell>
          <cell r="F1734" t="str">
            <v>GEL</v>
          </cell>
          <cell r="G1734">
            <v>3.9</v>
          </cell>
          <cell r="H1734" t="str">
            <v>USD</v>
          </cell>
        </row>
        <row r="1735">
          <cell r="B1735">
            <v>40609</v>
          </cell>
          <cell r="C1735">
            <v>40609</v>
          </cell>
          <cell r="E1735">
            <v>33.53</v>
          </cell>
          <cell r="F1735" t="str">
            <v>GEL</v>
          </cell>
          <cell r="G1735">
            <v>19.5</v>
          </cell>
          <cell r="H1735" t="str">
            <v>USD</v>
          </cell>
        </row>
        <row r="1736">
          <cell r="B1736">
            <v>40609</v>
          </cell>
          <cell r="C1736">
            <v>40609</v>
          </cell>
          <cell r="E1736">
            <v>20.12</v>
          </cell>
          <cell r="F1736" t="str">
            <v>GEL</v>
          </cell>
          <cell r="G1736">
            <v>11.700000000000001</v>
          </cell>
          <cell r="H1736" t="str">
            <v>USD</v>
          </cell>
        </row>
        <row r="1737">
          <cell r="B1737">
            <v>40609</v>
          </cell>
          <cell r="C1737">
            <v>40609</v>
          </cell>
          <cell r="E1737">
            <v>13.41</v>
          </cell>
          <cell r="F1737" t="str">
            <v>GEL</v>
          </cell>
          <cell r="G1737">
            <v>7.8</v>
          </cell>
          <cell r="H1737" t="str">
            <v>USD</v>
          </cell>
        </row>
        <row r="1738">
          <cell r="B1738">
            <v>40609</v>
          </cell>
          <cell r="C1738">
            <v>40609</v>
          </cell>
          <cell r="E1738">
            <v>20.12</v>
          </cell>
          <cell r="F1738" t="str">
            <v>GEL</v>
          </cell>
          <cell r="G1738">
            <v>11.700000000000001</v>
          </cell>
          <cell r="H1738" t="str">
            <v>USD</v>
          </cell>
        </row>
        <row r="1739">
          <cell r="B1739">
            <v>40609</v>
          </cell>
          <cell r="C1739">
            <v>40609</v>
          </cell>
          <cell r="E1739">
            <v>13.41</v>
          </cell>
          <cell r="F1739" t="str">
            <v>GEL</v>
          </cell>
          <cell r="G1739">
            <v>7.8</v>
          </cell>
          <cell r="H1739" t="str">
            <v>USD</v>
          </cell>
        </row>
        <row r="1740">
          <cell r="B1740">
            <v>40609</v>
          </cell>
          <cell r="C1740">
            <v>40609</v>
          </cell>
          <cell r="E1740">
            <v>6.71</v>
          </cell>
          <cell r="F1740" t="str">
            <v>GEL</v>
          </cell>
          <cell r="G1740">
            <v>3.9</v>
          </cell>
          <cell r="H1740" t="str">
            <v>USD</v>
          </cell>
        </row>
        <row r="1741">
          <cell r="B1741">
            <v>40609</v>
          </cell>
          <cell r="C1741">
            <v>40609</v>
          </cell>
          <cell r="E1741">
            <v>6.71</v>
          </cell>
          <cell r="F1741" t="str">
            <v>GEL</v>
          </cell>
          <cell r="G1741">
            <v>3.9</v>
          </cell>
          <cell r="H1741" t="str">
            <v>USD</v>
          </cell>
        </row>
        <row r="1742">
          <cell r="B1742">
            <v>40609</v>
          </cell>
          <cell r="C1742">
            <v>40609</v>
          </cell>
          <cell r="E1742">
            <v>13.42</v>
          </cell>
          <cell r="F1742" t="str">
            <v>GEL</v>
          </cell>
          <cell r="G1742">
            <v>7.8</v>
          </cell>
          <cell r="H1742" t="str">
            <v>USD</v>
          </cell>
        </row>
        <row r="1743">
          <cell r="B1743">
            <v>40609</v>
          </cell>
          <cell r="C1743">
            <v>40609</v>
          </cell>
          <cell r="E1743">
            <v>6.71</v>
          </cell>
          <cell r="F1743" t="str">
            <v>GEL</v>
          </cell>
          <cell r="G1743">
            <v>3.9</v>
          </cell>
          <cell r="H1743" t="str">
            <v>USD</v>
          </cell>
        </row>
        <row r="1744">
          <cell r="B1744">
            <v>40609</v>
          </cell>
          <cell r="C1744">
            <v>40609</v>
          </cell>
          <cell r="E1744">
            <v>6.71</v>
          </cell>
          <cell r="F1744" t="str">
            <v>GEL</v>
          </cell>
          <cell r="G1744">
            <v>3.9</v>
          </cell>
          <cell r="H1744" t="str">
            <v>USD</v>
          </cell>
        </row>
        <row r="1745">
          <cell r="B1745">
            <v>40609</v>
          </cell>
          <cell r="C1745">
            <v>40609</v>
          </cell>
          <cell r="E1745">
            <v>6.71</v>
          </cell>
          <cell r="F1745" t="str">
            <v>GEL</v>
          </cell>
          <cell r="G1745">
            <v>3.9</v>
          </cell>
          <cell r="H1745" t="str">
            <v>USD</v>
          </cell>
        </row>
        <row r="1746">
          <cell r="B1746">
            <v>40609</v>
          </cell>
          <cell r="C1746">
            <v>40609</v>
          </cell>
          <cell r="E1746">
            <v>33.53</v>
          </cell>
          <cell r="F1746" t="str">
            <v>GEL</v>
          </cell>
          <cell r="G1746">
            <v>19.5</v>
          </cell>
          <cell r="H1746" t="str">
            <v>USD</v>
          </cell>
        </row>
        <row r="1747">
          <cell r="B1747">
            <v>40609</v>
          </cell>
          <cell r="C1747">
            <v>40609</v>
          </cell>
          <cell r="E1747">
            <v>6.71</v>
          </cell>
          <cell r="F1747" t="str">
            <v>GEL</v>
          </cell>
          <cell r="G1747">
            <v>3.9</v>
          </cell>
          <cell r="H1747" t="str">
            <v>USD</v>
          </cell>
        </row>
        <row r="1748">
          <cell r="B1748">
            <v>40609</v>
          </cell>
          <cell r="C1748">
            <v>40609</v>
          </cell>
          <cell r="E1748">
            <v>13.41</v>
          </cell>
          <cell r="F1748" t="str">
            <v>GEL</v>
          </cell>
          <cell r="G1748">
            <v>7.8</v>
          </cell>
          <cell r="H1748" t="str">
            <v>USD</v>
          </cell>
        </row>
        <row r="1749">
          <cell r="B1749">
            <v>40609</v>
          </cell>
          <cell r="C1749">
            <v>40609</v>
          </cell>
          <cell r="E1749">
            <v>13.41</v>
          </cell>
          <cell r="F1749" t="str">
            <v>GEL</v>
          </cell>
          <cell r="G1749">
            <v>7.8</v>
          </cell>
          <cell r="H1749" t="str">
            <v>USD</v>
          </cell>
        </row>
        <row r="1750">
          <cell r="B1750">
            <v>40609</v>
          </cell>
          <cell r="C1750">
            <v>40609</v>
          </cell>
          <cell r="E1750">
            <v>13.42</v>
          </cell>
          <cell r="F1750" t="str">
            <v>GEL</v>
          </cell>
          <cell r="G1750">
            <v>7.8</v>
          </cell>
          <cell r="H1750" t="str">
            <v>USD</v>
          </cell>
        </row>
        <row r="1751">
          <cell r="B1751">
            <v>40609</v>
          </cell>
          <cell r="C1751">
            <v>40609</v>
          </cell>
          <cell r="E1751">
            <v>6.71</v>
          </cell>
          <cell r="F1751" t="str">
            <v>GEL</v>
          </cell>
          <cell r="G1751">
            <v>3.9</v>
          </cell>
          <cell r="H1751" t="str">
            <v>USD</v>
          </cell>
        </row>
        <row r="1752">
          <cell r="B1752">
            <v>40609</v>
          </cell>
          <cell r="C1752">
            <v>40609</v>
          </cell>
          <cell r="E1752">
            <v>13.41</v>
          </cell>
          <cell r="F1752" t="str">
            <v>GEL</v>
          </cell>
          <cell r="G1752">
            <v>7.8</v>
          </cell>
          <cell r="H1752" t="str">
            <v>USD</v>
          </cell>
        </row>
        <row r="1753">
          <cell r="B1753">
            <v>40609</v>
          </cell>
          <cell r="C1753">
            <v>40609</v>
          </cell>
          <cell r="E1753">
            <v>20.12</v>
          </cell>
          <cell r="F1753" t="str">
            <v>GEL</v>
          </cell>
          <cell r="G1753">
            <v>11.700000000000001</v>
          </cell>
          <cell r="H1753" t="str">
            <v>USD</v>
          </cell>
        </row>
        <row r="1754">
          <cell r="B1754">
            <v>40609</v>
          </cell>
          <cell r="C1754">
            <v>40609</v>
          </cell>
          <cell r="E1754">
            <v>6.71</v>
          </cell>
          <cell r="F1754" t="str">
            <v>GEL</v>
          </cell>
          <cell r="G1754">
            <v>3.9</v>
          </cell>
          <cell r="H1754" t="str">
            <v>USD</v>
          </cell>
        </row>
        <row r="1755">
          <cell r="B1755">
            <v>40609</v>
          </cell>
          <cell r="C1755">
            <v>40609</v>
          </cell>
          <cell r="E1755">
            <v>10.06</v>
          </cell>
          <cell r="F1755" t="str">
            <v>GEL</v>
          </cell>
          <cell r="G1755">
            <v>5.8500000000000005</v>
          </cell>
          <cell r="H1755" t="str">
            <v>USD</v>
          </cell>
        </row>
        <row r="1756">
          <cell r="B1756">
            <v>40609</v>
          </cell>
          <cell r="C1756">
            <v>40609</v>
          </cell>
          <cell r="E1756">
            <v>6.71</v>
          </cell>
          <cell r="F1756" t="str">
            <v>GEL</v>
          </cell>
          <cell r="G1756">
            <v>3.9</v>
          </cell>
          <cell r="H1756" t="str">
            <v>USD</v>
          </cell>
        </row>
        <row r="1757">
          <cell r="B1757">
            <v>40609</v>
          </cell>
          <cell r="C1757">
            <v>40609</v>
          </cell>
          <cell r="E1757">
            <v>3.35</v>
          </cell>
          <cell r="F1757" t="str">
            <v>GEL</v>
          </cell>
          <cell r="G1757">
            <v>1.95</v>
          </cell>
          <cell r="H1757" t="str">
            <v>USD</v>
          </cell>
        </row>
        <row r="1758">
          <cell r="B1758">
            <v>40609</v>
          </cell>
          <cell r="C1758">
            <v>40609</v>
          </cell>
          <cell r="E1758">
            <v>3.35</v>
          </cell>
          <cell r="F1758" t="str">
            <v>GEL</v>
          </cell>
          <cell r="G1758">
            <v>1.95</v>
          </cell>
          <cell r="H1758" t="str">
            <v>USD</v>
          </cell>
        </row>
        <row r="1759">
          <cell r="B1759">
            <v>40609</v>
          </cell>
          <cell r="C1759">
            <v>40609</v>
          </cell>
          <cell r="E1759">
            <v>6.71</v>
          </cell>
          <cell r="F1759" t="str">
            <v>GEL</v>
          </cell>
          <cell r="G1759">
            <v>3.9</v>
          </cell>
          <cell r="H1759" t="str">
            <v>USD</v>
          </cell>
        </row>
        <row r="1760">
          <cell r="B1760">
            <v>40609</v>
          </cell>
          <cell r="C1760">
            <v>40609</v>
          </cell>
          <cell r="E1760">
            <v>6.71</v>
          </cell>
          <cell r="F1760" t="str">
            <v>GEL</v>
          </cell>
          <cell r="G1760">
            <v>3.9</v>
          </cell>
          <cell r="H1760" t="str">
            <v>USD</v>
          </cell>
        </row>
        <row r="1761">
          <cell r="B1761">
            <v>40609</v>
          </cell>
          <cell r="C1761">
            <v>40609</v>
          </cell>
          <cell r="E1761">
            <v>3.35</v>
          </cell>
          <cell r="F1761" t="str">
            <v>GEL</v>
          </cell>
          <cell r="G1761">
            <v>1.95</v>
          </cell>
          <cell r="H1761" t="str">
            <v>USD</v>
          </cell>
        </row>
        <row r="1762">
          <cell r="B1762">
            <v>40609</v>
          </cell>
          <cell r="C1762">
            <v>40609</v>
          </cell>
          <cell r="E1762">
            <v>6.71</v>
          </cell>
          <cell r="F1762" t="str">
            <v>GEL</v>
          </cell>
          <cell r="G1762">
            <v>3.9</v>
          </cell>
          <cell r="H1762" t="str">
            <v>USD</v>
          </cell>
        </row>
        <row r="1763">
          <cell r="B1763">
            <v>40609</v>
          </cell>
          <cell r="C1763">
            <v>40609</v>
          </cell>
          <cell r="E1763">
            <v>6.71</v>
          </cell>
          <cell r="F1763" t="str">
            <v>GEL</v>
          </cell>
          <cell r="G1763">
            <v>3.9</v>
          </cell>
          <cell r="H1763" t="str">
            <v>USD</v>
          </cell>
        </row>
        <row r="1764">
          <cell r="B1764">
            <v>40609</v>
          </cell>
          <cell r="C1764">
            <v>40609</v>
          </cell>
          <cell r="E1764">
            <v>3.35</v>
          </cell>
          <cell r="F1764" t="str">
            <v>GEL</v>
          </cell>
          <cell r="G1764">
            <v>1.95</v>
          </cell>
          <cell r="H1764" t="str">
            <v>USD</v>
          </cell>
        </row>
        <row r="1765">
          <cell r="B1765">
            <v>40609</v>
          </cell>
          <cell r="C1765">
            <v>40609</v>
          </cell>
          <cell r="E1765">
            <v>10.06</v>
          </cell>
          <cell r="F1765" t="str">
            <v>GEL</v>
          </cell>
          <cell r="G1765">
            <v>5.8500000000000005</v>
          </cell>
          <cell r="H1765" t="str">
            <v>USD</v>
          </cell>
        </row>
        <row r="1766">
          <cell r="B1766">
            <v>40609</v>
          </cell>
          <cell r="C1766">
            <v>40609</v>
          </cell>
          <cell r="E1766">
            <v>10.06</v>
          </cell>
          <cell r="F1766" t="str">
            <v>GEL</v>
          </cell>
          <cell r="G1766">
            <v>5.8500000000000005</v>
          </cell>
          <cell r="H1766" t="str">
            <v>USD</v>
          </cell>
        </row>
        <row r="1767">
          <cell r="B1767">
            <v>40609</v>
          </cell>
          <cell r="C1767">
            <v>40609</v>
          </cell>
          <cell r="E1767">
            <v>3.35</v>
          </cell>
          <cell r="F1767" t="str">
            <v>GEL</v>
          </cell>
          <cell r="G1767">
            <v>1.95</v>
          </cell>
          <cell r="H1767" t="str">
            <v>USD</v>
          </cell>
        </row>
        <row r="1768">
          <cell r="B1768">
            <v>40609</v>
          </cell>
          <cell r="C1768">
            <v>40609</v>
          </cell>
          <cell r="E1768">
            <v>16.760000000000002</v>
          </cell>
          <cell r="F1768" t="str">
            <v>GEL</v>
          </cell>
          <cell r="G1768">
            <v>9.75</v>
          </cell>
          <cell r="H1768" t="str">
            <v>USD</v>
          </cell>
        </row>
        <row r="1769">
          <cell r="B1769">
            <v>40609</v>
          </cell>
          <cell r="C1769">
            <v>40609</v>
          </cell>
          <cell r="E1769">
            <v>26.82</v>
          </cell>
          <cell r="F1769" t="str">
            <v>GEL</v>
          </cell>
          <cell r="G1769">
            <v>15.6</v>
          </cell>
          <cell r="H1769" t="str">
            <v>USD</v>
          </cell>
        </row>
        <row r="1770">
          <cell r="B1770">
            <v>40609</v>
          </cell>
          <cell r="C1770">
            <v>40609</v>
          </cell>
          <cell r="E1770">
            <v>6.71</v>
          </cell>
          <cell r="F1770" t="str">
            <v>GEL</v>
          </cell>
          <cell r="G1770">
            <v>3.9</v>
          </cell>
          <cell r="H1770" t="str">
            <v>USD</v>
          </cell>
        </row>
        <row r="1771">
          <cell r="B1771">
            <v>40609</v>
          </cell>
          <cell r="C1771">
            <v>40609</v>
          </cell>
          <cell r="E1771">
            <v>20.12</v>
          </cell>
          <cell r="F1771" t="str">
            <v>GEL</v>
          </cell>
          <cell r="G1771">
            <v>11.700000000000001</v>
          </cell>
          <cell r="H1771" t="str">
            <v>USD</v>
          </cell>
        </row>
        <row r="1772">
          <cell r="B1772">
            <v>40609</v>
          </cell>
          <cell r="C1772">
            <v>40609</v>
          </cell>
          <cell r="E1772">
            <v>6.7</v>
          </cell>
          <cell r="F1772" t="str">
            <v>GEL</v>
          </cell>
          <cell r="G1772">
            <v>3.9</v>
          </cell>
          <cell r="H1772" t="str">
            <v>USD</v>
          </cell>
        </row>
        <row r="1773">
          <cell r="B1773">
            <v>40609</v>
          </cell>
          <cell r="C1773">
            <v>40609</v>
          </cell>
          <cell r="E1773">
            <v>6.71</v>
          </cell>
          <cell r="F1773" t="str">
            <v>GEL</v>
          </cell>
          <cell r="G1773">
            <v>3.9</v>
          </cell>
          <cell r="H1773" t="str">
            <v>USD</v>
          </cell>
        </row>
        <row r="1774">
          <cell r="B1774">
            <v>40609</v>
          </cell>
          <cell r="C1774">
            <v>40609</v>
          </cell>
          <cell r="E1774">
            <v>3.35</v>
          </cell>
          <cell r="F1774" t="str">
            <v>GEL</v>
          </cell>
          <cell r="G1774">
            <v>1.95</v>
          </cell>
          <cell r="H1774" t="str">
            <v>USD</v>
          </cell>
        </row>
        <row r="1775">
          <cell r="B1775">
            <v>40609</v>
          </cell>
          <cell r="C1775">
            <v>40609</v>
          </cell>
          <cell r="E1775">
            <v>53.65</v>
          </cell>
          <cell r="F1775" t="str">
            <v>GEL</v>
          </cell>
          <cell r="G1775">
            <v>31.2</v>
          </cell>
          <cell r="H1775" t="str">
            <v>USD</v>
          </cell>
        </row>
        <row r="1776">
          <cell r="B1776">
            <v>40609</v>
          </cell>
          <cell r="C1776">
            <v>40609</v>
          </cell>
          <cell r="E1776">
            <v>26.82</v>
          </cell>
          <cell r="F1776" t="str">
            <v>GEL</v>
          </cell>
          <cell r="G1776">
            <v>15.6</v>
          </cell>
          <cell r="H1776" t="str">
            <v>USD</v>
          </cell>
        </row>
        <row r="1777">
          <cell r="B1777">
            <v>40609</v>
          </cell>
          <cell r="C1777">
            <v>40609</v>
          </cell>
          <cell r="E1777">
            <v>103.95</v>
          </cell>
          <cell r="F1777" t="str">
            <v>GEL</v>
          </cell>
          <cell r="G1777">
            <v>60.45</v>
          </cell>
          <cell r="H1777" t="str">
            <v>USD</v>
          </cell>
        </row>
        <row r="1778">
          <cell r="B1778">
            <v>40609</v>
          </cell>
          <cell r="C1778">
            <v>40609</v>
          </cell>
          <cell r="E1778">
            <v>53.65</v>
          </cell>
          <cell r="F1778" t="str">
            <v>GEL</v>
          </cell>
          <cell r="G1778">
            <v>31.2</v>
          </cell>
          <cell r="H1778" t="str">
            <v>USD</v>
          </cell>
        </row>
        <row r="1779">
          <cell r="B1779">
            <v>40609</v>
          </cell>
          <cell r="C1779">
            <v>40609</v>
          </cell>
          <cell r="E1779">
            <v>26.830000000000002</v>
          </cell>
          <cell r="F1779" t="str">
            <v>GEL</v>
          </cell>
          <cell r="G1779">
            <v>15.6</v>
          </cell>
          <cell r="H1779" t="str">
            <v>USD</v>
          </cell>
        </row>
        <row r="1780">
          <cell r="B1780">
            <v>40609</v>
          </cell>
          <cell r="C1780">
            <v>40609</v>
          </cell>
          <cell r="E1780">
            <v>33.53</v>
          </cell>
          <cell r="F1780" t="str">
            <v>GEL</v>
          </cell>
          <cell r="G1780">
            <v>19.5</v>
          </cell>
          <cell r="H1780" t="str">
            <v>USD</v>
          </cell>
        </row>
        <row r="1781">
          <cell r="B1781">
            <v>40609</v>
          </cell>
          <cell r="C1781">
            <v>40609</v>
          </cell>
          <cell r="E1781">
            <v>6.71</v>
          </cell>
          <cell r="F1781" t="str">
            <v>GEL</v>
          </cell>
          <cell r="G1781">
            <v>3.9</v>
          </cell>
          <cell r="H1781" t="str">
            <v>USD</v>
          </cell>
        </row>
        <row r="1782">
          <cell r="B1782">
            <v>40609</v>
          </cell>
          <cell r="C1782">
            <v>40609</v>
          </cell>
          <cell r="E1782">
            <v>6.71</v>
          </cell>
          <cell r="F1782" t="str">
            <v>GEL</v>
          </cell>
          <cell r="G1782">
            <v>3.9</v>
          </cell>
          <cell r="H1782" t="str">
            <v>USD</v>
          </cell>
        </row>
        <row r="1783">
          <cell r="B1783">
            <v>40609</v>
          </cell>
          <cell r="C1783">
            <v>40609</v>
          </cell>
          <cell r="E1783">
            <v>6.71</v>
          </cell>
          <cell r="F1783" t="str">
            <v>GEL</v>
          </cell>
          <cell r="G1783">
            <v>3.9</v>
          </cell>
          <cell r="H1783" t="str">
            <v>USD</v>
          </cell>
        </row>
        <row r="1784">
          <cell r="B1784">
            <v>40609</v>
          </cell>
          <cell r="C1784">
            <v>40609</v>
          </cell>
          <cell r="E1784">
            <v>6.71</v>
          </cell>
          <cell r="F1784" t="str">
            <v>GEL</v>
          </cell>
          <cell r="G1784">
            <v>3.9</v>
          </cell>
          <cell r="H1784" t="str">
            <v>USD</v>
          </cell>
        </row>
        <row r="1785">
          <cell r="B1785">
            <v>40609</v>
          </cell>
          <cell r="C1785">
            <v>40609</v>
          </cell>
          <cell r="E1785">
            <v>1.72</v>
          </cell>
          <cell r="F1785" t="str">
            <v>GEL</v>
          </cell>
          <cell r="G1785">
            <v>1</v>
          </cell>
          <cell r="H1785" t="str">
            <v>USD</v>
          </cell>
        </row>
        <row r="1786">
          <cell r="B1786">
            <v>40609</v>
          </cell>
          <cell r="C1786">
            <v>40609</v>
          </cell>
          <cell r="E1786">
            <v>36.880000000000003</v>
          </cell>
          <cell r="F1786" t="str">
            <v>GEL</v>
          </cell>
          <cell r="G1786">
            <v>21.45</v>
          </cell>
          <cell r="H1786" t="str">
            <v>USD</v>
          </cell>
        </row>
        <row r="1787">
          <cell r="B1787">
            <v>40609</v>
          </cell>
          <cell r="C1787">
            <v>40609</v>
          </cell>
          <cell r="E1787">
            <v>20.12</v>
          </cell>
          <cell r="F1787" t="str">
            <v>GEL</v>
          </cell>
          <cell r="G1787">
            <v>11.700000000000001</v>
          </cell>
          <cell r="H1787" t="str">
            <v>USD</v>
          </cell>
        </row>
        <row r="1788">
          <cell r="B1788">
            <v>40609</v>
          </cell>
          <cell r="C1788">
            <v>40609</v>
          </cell>
          <cell r="E1788">
            <v>13.41</v>
          </cell>
          <cell r="F1788" t="str">
            <v>GEL</v>
          </cell>
          <cell r="G1788">
            <v>7.8</v>
          </cell>
          <cell r="H1788" t="str">
            <v>USD</v>
          </cell>
        </row>
        <row r="1789">
          <cell r="B1789">
            <v>40609</v>
          </cell>
          <cell r="C1789">
            <v>40609</v>
          </cell>
          <cell r="E1789">
            <v>3.35</v>
          </cell>
          <cell r="F1789" t="str">
            <v>GEL</v>
          </cell>
          <cell r="G1789">
            <v>1.95</v>
          </cell>
          <cell r="H1789" t="str">
            <v>USD</v>
          </cell>
        </row>
        <row r="1790">
          <cell r="B1790">
            <v>40609</v>
          </cell>
          <cell r="C1790">
            <v>40609</v>
          </cell>
          <cell r="E1790">
            <v>20.12</v>
          </cell>
          <cell r="F1790" t="str">
            <v>GEL</v>
          </cell>
          <cell r="G1790">
            <v>11.700000000000001</v>
          </cell>
          <cell r="H1790" t="str">
            <v>USD</v>
          </cell>
        </row>
        <row r="1791">
          <cell r="B1791">
            <v>40609</v>
          </cell>
          <cell r="C1791">
            <v>40609</v>
          </cell>
          <cell r="E1791">
            <v>5.36</v>
          </cell>
          <cell r="F1791" t="str">
            <v>GEL</v>
          </cell>
          <cell r="G1791">
            <v>3.12</v>
          </cell>
          <cell r="H1791" t="str">
            <v>USD</v>
          </cell>
        </row>
        <row r="1792">
          <cell r="B1792">
            <v>40609</v>
          </cell>
          <cell r="C1792">
            <v>40609</v>
          </cell>
          <cell r="E1792">
            <v>13.41</v>
          </cell>
          <cell r="F1792" t="str">
            <v>GEL</v>
          </cell>
          <cell r="G1792">
            <v>7.8</v>
          </cell>
          <cell r="H1792" t="str">
            <v>USD</v>
          </cell>
        </row>
        <row r="1793">
          <cell r="B1793">
            <v>40609</v>
          </cell>
          <cell r="C1793">
            <v>40609</v>
          </cell>
          <cell r="E1793">
            <v>6.71</v>
          </cell>
          <cell r="F1793" t="str">
            <v>GEL</v>
          </cell>
          <cell r="G1793">
            <v>3.9</v>
          </cell>
          <cell r="H1793" t="str">
            <v>USD</v>
          </cell>
        </row>
        <row r="1794">
          <cell r="B1794">
            <v>40609</v>
          </cell>
          <cell r="C1794">
            <v>40609</v>
          </cell>
          <cell r="E1794">
            <v>6.71</v>
          </cell>
          <cell r="F1794" t="str">
            <v>GEL</v>
          </cell>
          <cell r="G1794">
            <v>3.9</v>
          </cell>
          <cell r="H1794" t="str">
            <v>USD</v>
          </cell>
        </row>
        <row r="1795">
          <cell r="B1795">
            <v>40609</v>
          </cell>
          <cell r="C1795">
            <v>40609</v>
          </cell>
          <cell r="E1795">
            <v>3.35</v>
          </cell>
          <cell r="F1795" t="str">
            <v>GEL</v>
          </cell>
          <cell r="G1795">
            <v>1.95</v>
          </cell>
          <cell r="H1795" t="str">
            <v>USD</v>
          </cell>
        </row>
        <row r="1796">
          <cell r="B1796">
            <v>40609</v>
          </cell>
          <cell r="C1796">
            <v>40609</v>
          </cell>
          <cell r="E1796">
            <v>13.41</v>
          </cell>
          <cell r="F1796" t="str">
            <v>GEL</v>
          </cell>
          <cell r="G1796">
            <v>7.8</v>
          </cell>
          <cell r="H1796" t="str">
            <v>USD</v>
          </cell>
        </row>
        <row r="1797">
          <cell r="B1797">
            <v>40609</v>
          </cell>
          <cell r="C1797">
            <v>40609</v>
          </cell>
          <cell r="E1797">
            <v>3.35</v>
          </cell>
          <cell r="F1797" t="str">
            <v>GEL</v>
          </cell>
          <cell r="G1797">
            <v>1.95</v>
          </cell>
          <cell r="H1797" t="str">
            <v>USD</v>
          </cell>
        </row>
        <row r="1798">
          <cell r="B1798">
            <v>40609</v>
          </cell>
          <cell r="C1798">
            <v>40609</v>
          </cell>
          <cell r="E1798">
            <v>30.18</v>
          </cell>
          <cell r="F1798" t="str">
            <v>GEL</v>
          </cell>
          <cell r="G1798">
            <v>17.55</v>
          </cell>
          <cell r="H1798" t="str">
            <v>USD</v>
          </cell>
        </row>
        <row r="1799">
          <cell r="B1799">
            <v>40609</v>
          </cell>
          <cell r="C1799">
            <v>40609</v>
          </cell>
          <cell r="E1799">
            <v>13.42</v>
          </cell>
          <cell r="F1799" t="str">
            <v>GEL</v>
          </cell>
          <cell r="G1799">
            <v>7.8</v>
          </cell>
          <cell r="H1799" t="str">
            <v>USD</v>
          </cell>
        </row>
        <row r="1800">
          <cell r="B1800">
            <v>40609</v>
          </cell>
          <cell r="C1800">
            <v>40609</v>
          </cell>
          <cell r="E1800">
            <v>13</v>
          </cell>
          <cell r="F1800" t="str">
            <v>GEL</v>
          </cell>
          <cell r="G1800">
            <v>7.5600000000000005</v>
          </cell>
          <cell r="H1800" t="str">
            <v>USD</v>
          </cell>
        </row>
        <row r="1801">
          <cell r="B1801">
            <v>40609</v>
          </cell>
          <cell r="C1801">
            <v>40609</v>
          </cell>
          <cell r="E1801">
            <v>7.05</v>
          </cell>
          <cell r="F1801" t="str">
            <v>GEL</v>
          </cell>
          <cell r="G1801">
            <v>4.0999999999999996</v>
          </cell>
          <cell r="H1801" t="str">
            <v>USD</v>
          </cell>
        </row>
        <row r="1802">
          <cell r="B1802">
            <v>40609</v>
          </cell>
          <cell r="C1802">
            <v>40609</v>
          </cell>
          <cell r="E1802">
            <v>2.39</v>
          </cell>
          <cell r="F1802" t="str">
            <v>GEL</v>
          </cell>
          <cell r="G1802">
            <v>1.3900000000000001</v>
          </cell>
          <cell r="H1802" t="str">
            <v>USD</v>
          </cell>
        </row>
        <row r="1803">
          <cell r="B1803">
            <v>40609</v>
          </cell>
          <cell r="C1803">
            <v>40609</v>
          </cell>
          <cell r="E1803">
            <v>6.69</v>
          </cell>
          <cell r="F1803" t="str">
            <v>GEL</v>
          </cell>
          <cell r="G1803">
            <v>3.89</v>
          </cell>
          <cell r="H1803" t="str">
            <v>USD</v>
          </cell>
        </row>
        <row r="1804">
          <cell r="B1804">
            <v>40609</v>
          </cell>
          <cell r="C1804">
            <v>40609</v>
          </cell>
          <cell r="E1804">
            <v>76.95</v>
          </cell>
          <cell r="F1804" t="str">
            <v>GEL</v>
          </cell>
          <cell r="G1804">
            <v>44.75</v>
          </cell>
          <cell r="H1804" t="str">
            <v>USD</v>
          </cell>
        </row>
        <row r="1805">
          <cell r="B1805">
            <v>40609</v>
          </cell>
          <cell r="C1805">
            <v>40609</v>
          </cell>
          <cell r="E1805">
            <v>27.080000000000002</v>
          </cell>
          <cell r="F1805" t="str">
            <v>GEL</v>
          </cell>
          <cell r="G1805">
            <v>15.75</v>
          </cell>
          <cell r="H1805" t="str">
            <v>USD</v>
          </cell>
        </row>
        <row r="1806">
          <cell r="B1806">
            <v>40609</v>
          </cell>
          <cell r="C1806">
            <v>40609</v>
          </cell>
          <cell r="E1806">
            <v>172.76</v>
          </cell>
          <cell r="F1806" t="str">
            <v>GEL</v>
          </cell>
          <cell r="G1806">
            <v>100.47</v>
          </cell>
          <cell r="H1806" t="str">
            <v>USD</v>
          </cell>
        </row>
        <row r="1807">
          <cell r="B1807">
            <v>40609</v>
          </cell>
          <cell r="C1807">
            <v>40609</v>
          </cell>
          <cell r="E1807">
            <v>0.69000000000000006</v>
          </cell>
          <cell r="F1807" t="str">
            <v>GEL</v>
          </cell>
          <cell r="G1807">
            <v>0.4</v>
          </cell>
          <cell r="H1807" t="str">
            <v>USD</v>
          </cell>
        </row>
        <row r="1808">
          <cell r="B1808">
            <v>40609</v>
          </cell>
          <cell r="C1808">
            <v>40609</v>
          </cell>
          <cell r="E1808">
            <v>11.06</v>
          </cell>
          <cell r="F1808" t="str">
            <v>GEL</v>
          </cell>
          <cell r="G1808">
            <v>6.43</v>
          </cell>
          <cell r="H1808" t="str">
            <v>USD</v>
          </cell>
        </row>
        <row r="1809">
          <cell r="B1809">
            <v>40609</v>
          </cell>
          <cell r="C1809">
            <v>40609</v>
          </cell>
          <cell r="E1809">
            <v>4.9800000000000004</v>
          </cell>
          <cell r="F1809" t="str">
            <v>GEL</v>
          </cell>
          <cell r="G1809">
            <v>2.9</v>
          </cell>
          <cell r="H1809" t="str">
            <v>USD</v>
          </cell>
        </row>
        <row r="1810">
          <cell r="B1810">
            <v>40609</v>
          </cell>
          <cell r="C1810">
            <v>40609</v>
          </cell>
          <cell r="E1810">
            <v>4.0200000000000005</v>
          </cell>
          <cell r="F1810" t="str">
            <v>GEL</v>
          </cell>
          <cell r="G1810">
            <v>2.34</v>
          </cell>
          <cell r="H1810" t="str">
            <v>USD</v>
          </cell>
        </row>
        <row r="1811">
          <cell r="B1811">
            <v>40609</v>
          </cell>
          <cell r="C1811">
            <v>40609</v>
          </cell>
          <cell r="E1811">
            <v>406.96000000000004</v>
          </cell>
          <cell r="F1811" t="str">
            <v>USD</v>
          </cell>
          <cell r="G1811">
            <v>708.44</v>
          </cell>
          <cell r="H1811" t="str">
            <v>GEL</v>
          </cell>
        </row>
        <row r="1812">
          <cell r="B1812">
            <v>40609</v>
          </cell>
          <cell r="C1812">
            <v>40609</v>
          </cell>
          <cell r="E1812">
            <v>11166.33</v>
          </cell>
          <cell r="F1812" t="str">
            <v>GEL</v>
          </cell>
          <cell r="G1812">
            <v>4780.03</v>
          </cell>
          <cell r="H1812" t="str">
            <v>EUR</v>
          </cell>
        </row>
        <row r="1813">
          <cell r="B1813">
            <v>40609</v>
          </cell>
          <cell r="C1813">
            <v>40609</v>
          </cell>
          <cell r="E1813">
            <v>115836.66</v>
          </cell>
          <cell r="F1813" t="str">
            <v>GEL</v>
          </cell>
          <cell r="G1813">
            <v>68248.34</v>
          </cell>
          <cell r="H1813" t="str">
            <v>USD</v>
          </cell>
        </row>
        <row r="1814">
          <cell r="B1814">
            <v>40609</v>
          </cell>
          <cell r="C1814">
            <v>40609</v>
          </cell>
          <cell r="E1814">
            <v>67.06</v>
          </cell>
          <cell r="F1814" t="str">
            <v>GEL</v>
          </cell>
          <cell r="G1814">
            <v>39</v>
          </cell>
          <cell r="H1814" t="str">
            <v>USD</v>
          </cell>
        </row>
        <row r="1815">
          <cell r="B1815">
            <v>40609</v>
          </cell>
          <cell r="C1815">
            <v>40609</v>
          </cell>
          <cell r="E1815">
            <v>33.53</v>
          </cell>
          <cell r="F1815" t="str">
            <v>GEL</v>
          </cell>
          <cell r="G1815">
            <v>19.5</v>
          </cell>
          <cell r="H1815" t="str">
            <v>USD</v>
          </cell>
        </row>
        <row r="1816">
          <cell r="B1816">
            <v>40609</v>
          </cell>
          <cell r="C1816">
            <v>40609</v>
          </cell>
          <cell r="E1816">
            <v>134.12</v>
          </cell>
          <cell r="F1816" t="str">
            <v>GEL</v>
          </cell>
          <cell r="G1816">
            <v>78</v>
          </cell>
          <cell r="H1816" t="str">
            <v>USD</v>
          </cell>
        </row>
        <row r="1817">
          <cell r="B1817">
            <v>40609</v>
          </cell>
          <cell r="C1817">
            <v>40609</v>
          </cell>
          <cell r="E1817">
            <v>60.35</v>
          </cell>
          <cell r="F1817" t="str">
            <v>GEL</v>
          </cell>
          <cell r="G1817">
            <v>35.1</v>
          </cell>
          <cell r="H1817" t="str">
            <v>USD</v>
          </cell>
        </row>
        <row r="1818">
          <cell r="B1818">
            <v>40609</v>
          </cell>
          <cell r="C1818">
            <v>40609</v>
          </cell>
          <cell r="E1818">
            <v>20.12</v>
          </cell>
          <cell r="F1818" t="str">
            <v>GEL</v>
          </cell>
          <cell r="G1818">
            <v>11.700000000000001</v>
          </cell>
          <cell r="H1818" t="str">
            <v>USD</v>
          </cell>
        </row>
        <row r="1819">
          <cell r="B1819">
            <v>40609</v>
          </cell>
          <cell r="C1819">
            <v>40609</v>
          </cell>
          <cell r="E1819">
            <v>6.71</v>
          </cell>
          <cell r="F1819" t="str">
            <v>GEL</v>
          </cell>
          <cell r="G1819">
            <v>3.9</v>
          </cell>
          <cell r="H1819" t="str">
            <v>USD</v>
          </cell>
        </row>
        <row r="1820">
          <cell r="B1820">
            <v>40609</v>
          </cell>
          <cell r="C1820">
            <v>40609</v>
          </cell>
          <cell r="E1820">
            <v>48.28</v>
          </cell>
          <cell r="F1820" t="str">
            <v>GEL</v>
          </cell>
          <cell r="G1820">
            <v>28.080000000000002</v>
          </cell>
          <cell r="H1820" t="str">
            <v>USD</v>
          </cell>
        </row>
        <row r="1821">
          <cell r="B1821">
            <v>40609</v>
          </cell>
          <cell r="C1821">
            <v>40609</v>
          </cell>
          <cell r="E1821">
            <v>42.85</v>
          </cell>
          <cell r="F1821" t="str">
            <v>GEL</v>
          </cell>
          <cell r="G1821">
            <v>24.92</v>
          </cell>
          <cell r="H1821" t="str">
            <v>USD</v>
          </cell>
        </row>
        <row r="1822">
          <cell r="B1822">
            <v>40609</v>
          </cell>
          <cell r="C1822">
            <v>40609</v>
          </cell>
          <cell r="E1822">
            <v>396.11</v>
          </cell>
          <cell r="F1822" t="str">
            <v>EUR</v>
          </cell>
          <cell r="G1822">
            <v>951.1</v>
          </cell>
          <cell r="H1822" t="str">
            <v>GEL</v>
          </cell>
        </row>
        <row r="1823">
          <cell r="B1823">
            <v>40609</v>
          </cell>
          <cell r="C1823">
            <v>40609</v>
          </cell>
          <cell r="E1823">
            <v>28951.119999999999</v>
          </cell>
          <cell r="F1823" t="str">
            <v>EUR</v>
          </cell>
          <cell r="G1823">
            <v>40618.42</v>
          </cell>
          <cell r="H1823" t="str">
            <v>USD</v>
          </cell>
        </row>
        <row r="1824">
          <cell r="B1824">
            <v>40609</v>
          </cell>
          <cell r="C1824">
            <v>40609</v>
          </cell>
          <cell r="E1824">
            <v>740.77</v>
          </cell>
          <cell r="F1824" t="str">
            <v>USD</v>
          </cell>
          <cell r="G1824">
            <v>1281.82</v>
          </cell>
          <cell r="H1824" t="str">
            <v>GEL</v>
          </cell>
        </row>
        <row r="1825">
          <cell r="B1825">
            <v>40609</v>
          </cell>
          <cell r="C1825">
            <v>40609</v>
          </cell>
          <cell r="E1825">
            <v>104.71000000000001</v>
          </cell>
          <cell r="F1825" t="str">
            <v>USD</v>
          </cell>
          <cell r="G1825">
            <v>180.05</v>
          </cell>
          <cell r="H1825" t="str">
            <v>GEL</v>
          </cell>
        </row>
        <row r="1826">
          <cell r="B1826">
            <v>40609</v>
          </cell>
          <cell r="C1826">
            <v>40609</v>
          </cell>
          <cell r="E1826">
            <v>19.350000000000001</v>
          </cell>
          <cell r="F1826" t="str">
            <v>GEL</v>
          </cell>
          <cell r="G1826">
            <v>11.25</v>
          </cell>
          <cell r="H1826" t="str">
            <v>USD</v>
          </cell>
        </row>
        <row r="1827">
          <cell r="B1827">
            <v>40609</v>
          </cell>
          <cell r="C1827">
            <v>40609</v>
          </cell>
          <cell r="E1827">
            <v>984.58</v>
          </cell>
          <cell r="F1827" t="str">
            <v>USD</v>
          </cell>
          <cell r="G1827">
            <v>1692.99</v>
          </cell>
          <cell r="H1827" t="str">
            <v>GEL</v>
          </cell>
        </row>
        <row r="1828">
          <cell r="B1828">
            <v>40609</v>
          </cell>
          <cell r="C1828">
            <v>40609</v>
          </cell>
          <cell r="E1828">
            <v>44.58</v>
          </cell>
          <cell r="F1828" t="str">
            <v>USD</v>
          </cell>
          <cell r="G1828">
            <v>77.22</v>
          </cell>
          <cell r="H1828" t="str">
            <v>GEL</v>
          </cell>
        </row>
        <row r="1829">
          <cell r="B1829">
            <v>40609</v>
          </cell>
          <cell r="C1829">
            <v>40609</v>
          </cell>
          <cell r="E1829">
            <v>1055.3900000000001</v>
          </cell>
          <cell r="F1829" t="str">
            <v>GEL</v>
          </cell>
          <cell r="G1829">
            <v>613.78</v>
          </cell>
          <cell r="H1829" t="str">
            <v>USD</v>
          </cell>
        </row>
        <row r="1830">
          <cell r="B1830">
            <v>40609</v>
          </cell>
          <cell r="C1830">
            <v>40609</v>
          </cell>
          <cell r="E1830">
            <v>601.07000000000005</v>
          </cell>
          <cell r="F1830" t="str">
            <v>USD</v>
          </cell>
          <cell r="G1830">
            <v>1033.54</v>
          </cell>
          <cell r="H1830" t="str">
            <v>GEL</v>
          </cell>
        </row>
        <row r="1831">
          <cell r="B1831">
            <v>40609</v>
          </cell>
          <cell r="C1831">
            <v>40609</v>
          </cell>
          <cell r="E1831">
            <v>44</v>
          </cell>
          <cell r="F1831" t="str">
            <v>USD</v>
          </cell>
          <cell r="G1831">
            <v>75.650000000000006</v>
          </cell>
          <cell r="H1831" t="str">
            <v>GEL</v>
          </cell>
        </row>
        <row r="1832">
          <cell r="B1832">
            <v>40609</v>
          </cell>
          <cell r="C1832">
            <v>40609</v>
          </cell>
          <cell r="E1832">
            <v>5.94</v>
          </cell>
          <cell r="F1832" t="str">
            <v>EUR</v>
          </cell>
          <cell r="G1832">
            <v>14.26</v>
          </cell>
          <cell r="H1832" t="str">
            <v>GEL</v>
          </cell>
        </row>
        <row r="1833">
          <cell r="B1833">
            <v>40609</v>
          </cell>
          <cell r="C1833">
            <v>40609</v>
          </cell>
          <cell r="E1833">
            <v>93.73</v>
          </cell>
          <cell r="F1833" t="str">
            <v>EUR</v>
          </cell>
          <cell r="G1833">
            <v>225.05</v>
          </cell>
          <cell r="H1833" t="str">
            <v>GEL</v>
          </cell>
        </row>
        <row r="1834">
          <cell r="B1834">
            <v>40609</v>
          </cell>
          <cell r="C1834">
            <v>40609</v>
          </cell>
          <cell r="E1834">
            <v>101.03</v>
          </cell>
          <cell r="F1834" t="str">
            <v>USD</v>
          </cell>
          <cell r="G1834">
            <v>173.72</v>
          </cell>
          <cell r="H1834" t="str">
            <v>GEL</v>
          </cell>
        </row>
        <row r="1835">
          <cell r="B1835">
            <v>40609</v>
          </cell>
          <cell r="C1835">
            <v>40609</v>
          </cell>
          <cell r="E1835">
            <v>478.39</v>
          </cell>
          <cell r="F1835" t="str">
            <v>USD</v>
          </cell>
          <cell r="G1835">
            <v>822.59</v>
          </cell>
          <cell r="H1835" t="str">
            <v>GEL</v>
          </cell>
        </row>
        <row r="1836">
          <cell r="B1836">
            <v>40609</v>
          </cell>
          <cell r="C1836">
            <v>40609</v>
          </cell>
          <cell r="E1836">
            <v>15.06</v>
          </cell>
          <cell r="F1836" t="str">
            <v>USD</v>
          </cell>
          <cell r="G1836">
            <v>25.89</v>
          </cell>
          <cell r="H1836" t="str">
            <v>GEL</v>
          </cell>
        </row>
        <row r="1837">
          <cell r="B1837">
            <v>40609</v>
          </cell>
          <cell r="C1837">
            <v>40609</v>
          </cell>
          <cell r="E1837">
            <v>240.22</v>
          </cell>
          <cell r="F1837" t="str">
            <v>USD</v>
          </cell>
          <cell r="G1837">
            <v>413.05</v>
          </cell>
          <cell r="H1837" t="str">
            <v>GEL</v>
          </cell>
        </row>
        <row r="1838">
          <cell r="B1838">
            <v>40609</v>
          </cell>
          <cell r="C1838">
            <v>40609</v>
          </cell>
          <cell r="E1838">
            <v>140116</v>
          </cell>
          <cell r="F1838" t="str">
            <v>USD</v>
          </cell>
          <cell r="G1838">
            <v>100000</v>
          </cell>
          <cell r="H1838" t="str">
            <v>EUR</v>
          </cell>
        </row>
        <row r="1839">
          <cell r="B1839">
            <v>40609</v>
          </cell>
          <cell r="C1839">
            <v>40609</v>
          </cell>
          <cell r="E1839">
            <v>100000</v>
          </cell>
          <cell r="F1839" t="str">
            <v>EUR</v>
          </cell>
          <cell r="G1839">
            <v>139777</v>
          </cell>
          <cell r="H1839" t="str">
            <v>USD</v>
          </cell>
        </row>
        <row r="1840">
          <cell r="B1840">
            <v>40609</v>
          </cell>
          <cell r="C1840">
            <v>40609</v>
          </cell>
          <cell r="E1840">
            <v>140232</v>
          </cell>
          <cell r="F1840" t="str">
            <v>USD</v>
          </cell>
          <cell r="G1840">
            <v>100000</v>
          </cell>
          <cell r="H1840" t="str">
            <v>EUR</v>
          </cell>
        </row>
        <row r="1841">
          <cell r="B1841">
            <v>40609</v>
          </cell>
          <cell r="C1841">
            <v>40609</v>
          </cell>
          <cell r="E1841">
            <v>10000</v>
          </cell>
          <cell r="F1841" t="str">
            <v>EUR</v>
          </cell>
          <cell r="G1841">
            <v>13992.500000000002</v>
          </cell>
          <cell r="H1841" t="str">
            <v>USD</v>
          </cell>
        </row>
        <row r="1842">
          <cell r="B1842">
            <v>40609</v>
          </cell>
          <cell r="C1842">
            <v>40609</v>
          </cell>
          <cell r="E1842">
            <v>14023.2</v>
          </cell>
          <cell r="F1842" t="str">
            <v>USD</v>
          </cell>
          <cell r="G1842">
            <v>10000</v>
          </cell>
          <cell r="H1842" t="str">
            <v>EUR</v>
          </cell>
        </row>
        <row r="1843">
          <cell r="B1843">
            <v>40609</v>
          </cell>
          <cell r="C1843">
            <v>40609</v>
          </cell>
          <cell r="E1843">
            <v>20000</v>
          </cell>
          <cell r="F1843" t="str">
            <v>GBP</v>
          </cell>
          <cell r="G1843">
            <v>32505.199999999997</v>
          </cell>
          <cell r="H1843" t="str">
            <v>USD</v>
          </cell>
        </row>
        <row r="1844">
          <cell r="B1844">
            <v>40609</v>
          </cell>
          <cell r="C1844">
            <v>40609</v>
          </cell>
          <cell r="E1844">
            <v>10000</v>
          </cell>
          <cell r="F1844" t="str">
            <v>GBP</v>
          </cell>
          <cell r="G1844">
            <v>16331.500000000002</v>
          </cell>
          <cell r="H1844" t="str">
            <v>USD</v>
          </cell>
        </row>
        <row r="1845">
          <cell r="B1845">
            <v>40609</v>
          </cell>
          <cell r="C1845">
            <v>40609</v>
          </cell>
          <cell r="E1845">
            <v>279988</v>
          </cell>
          <cell r="F1845" t="str">
            <v>USD</v>
          </cell>
          <cell r="G1845">
            <v>200000</v>
          </cell>
          <cell r="H1845" t="str">
            <v>EUR</v>
          </cell>
        </row>
        <row r="1846">
          <cell r="B1846">
            <v>40609</v>
          </cell>
          <cell r="C1846">
            <v>40609</v>
          </cell>
          <cell r="E1846">
            <v>126069.3</v>
          </cell>
          <cell r="F1846" t="str">
            <v>USD</v>
          </cell>
          <cell r="G1846">
            <v>90000</v>
          </cell>
          <cell r="H1846" t="str">
            <v>EUR</v>
          </cell>
        </row>
        <row r="1847">
          <cell r="C1847">
            <v>40609</v>
          </cell>
          <cell r="E1847">
            <v>61527.030000000261</v>
          </cell>
          <cell r="F1847" t="str">
            <v>GEL</v>
          </cell>
        </row>
        <row r="1848">
          <cell r="C1848">
            <v>40609</v>
          </cell>
          <cell r="G1848">
            <v>62208.959999999963</v>
          </cell>
          <cell r="H1848" t="str">
            <v>GEL</v>
          </cell>
        </row>
        <row r="1849">
          <cell r="C1849">
            <v>40609</v>
          </cell>
          <cell r="E1849">
            <v>885110.6099999994</v>
          </cell>
          <cell r="F1849" t="str">
            <v>GEL</v>
          </cell>
        </row>
        <row r="1850">
          <cell r="C1850">
            <v>40609</v>
          </cell>
          <cell r="G1850">
            <v>1103598.5300000012</v>
          </cell>
          <cell r="H1850" t="str">
            <v>GEL</v>
          </cell>
        </row>
        <row r="1851">
          <cell r="B1851">
            <v>40609</v>
          </cell>
          <cell r="C1851">
            <v>40609</v>
          </cell>
          <cell r="E1851">
            <v>293.33999999999997</v>
          </cell>
          <cell r="F1851" t="str">
            <v>GEL</v>
          </cell>
          <cell r="G1851">
            <v>122.19</v>
          </cell>
          <cell r="H1851" t="str">
            <v>EUR</v>
          </cell>
        </row>
        <row r="1852">
          <cell r="B1852">
            <v>40609</v>
          </cell>
          <cell r="C1852">
            <v>40609</v>
          </cell>
          <cell r="E1852">
            <v>3108.88</v>
          </cell>
          <cell r="F1852" t="str">
            <v>GEL</v>
          </cell>
          <cell r="G1852">
            <v>1802.62</v>
          </cell>
          <cell r="H1852" t="str">
            <v>USD</v>
          </cell>
        </row>
        <row r="1853">
          <cell r="B1853">
            <v>40609</v>
          </cell>
          <cell r="C1853">
            <v>40609</v>
          </cell>
          <cell r="E1853">
            <v>588.20000000000005</v>
          </cell>
          <cell r="F1853" t="str">
            <v>GEL</v>
          </cell>
          <cell r="G1853">
            <v>244.97</v>
          </cell>
          <cell r="H1853" t="str">
            <v>EUR</v>
          </cell>
        </row>
        <row r="1854">
          <cell r="B1854">
            <v>40609</v>
          </cell>
          <cell r="C1854">
            <v>40609</v>
          </cell>
          <cell r="E1854">
            <v>5586.69</v>
          </cell>
          <cell r="F1854" t="str">
            <v>GEL</v>
          </cell>
          <cell r="G1854">
            <v>3249.02</v>
          </cell>
          <cell r="H1854" t="str">
            <v>USD</v>
          </cell>
        </row>
        <row r="1855">
          <cell r="B1855">
            <v>40609</v>
          </cell>
          <cell r="C1855">
            <v>40609</v>
          </cell>
          <cell r="E1855">
            <v>418494</v>
          </cell>
          <cell r="F1855" t="str">
            <v>USD</v>
          </cell>
          <cell r="G1855">
            <v>719600.43299999996</v>
          </cell>
          <cell r="H1855" t="str">
            <v>GEL</v>
          </cell>
        </row>
        <row r="1856">
          <cell r="B1856">
            <v>40609</v>
          </cell>
          <cell r="C1856">
            <v>40609</v>
          </cell>
          <cell r="E1856">
            <v>16840.835180000002</v>
          </cell>
          <cell r="F1856" t="str">
            <v>GEL</v>
          </cell>
          <cell r="G1856">
            <v>7013.8</v>
          </cell>
          <cell r="H1856" t="str">
            <v>EUR</v>
          </cell>
        </row>
        <row r="1857">
          <cell r="B1857">
            <v>40609</v>
          </cell>
          <cell r="C1857">
            <v>40609</v>
          </cell>
          <cell r="E1857">
            <v>171.40282500000001</v>
          </cell>
          <cell r="F1857" t="str">
            <v>GEL</v>
          </cell>
          <cell r="G1857">
            <v>61.27</v>
          </cell>
          <cell r="H1857" t="str">
            <v>GBP</v>
          </cell>
        </row>
        <row r="1858">
          <cell r="B1858">
            <v>40609</v>
          </cell>
          <cell r="C1858">
            <v>40609</v>
          </cell>
          <cell r="E1858">
            <v>1854.6681959999999</v>
          </cell>
          <cell r="F1858" t="str">
            <v>GEL</v>
          </cell>
          <cell r="G1858">
            <v>3892.6</v>
          </cell>
          <cell r="H1858" t="str">
            <v>ILS</v>
          </cell>
        </row>
        <row r="1859">
          <cell r="B1859">
            <v>40609</v>
          </cell>
          <cell r="C1859">
            <v>40609</v>
          </cell>
          <cell r="E1859">
            <v>435.19897600000002</v>
          </cell>
          <cell r="F1859" t="str">
            <v>GEL</v>
          </cell>
          <cell r="G1859">
            <v>200.96</v>
          </cell>
          <cell r="H1859" t="str">
            <v>AZN</v>
          </cell>
        </row>
        <row r="1860">
          <cell r="B1860">
            <v>40611</v>
          </cell>
          <cell r="C1860">
            <v>40611</v>
          </cell>
          <cell r="E1860">
            <v>852.23</v>
          </cell>
          <cell r="F1860" t="str">
            <v>GEL</v>
          </cell>
          <cell r="G1860">
            <v>495.83</v>
          </cell>
          <cell r="H1860" t="str">
            <v>USD</v>
          </cell>
        </row>
        <row r="1861">
          <cell r="B1861">
            <v>40611</v>
          </cell>
          <cell r="C1861">
            <v>40611</v>
          </cell>
          <cell r="E1861">
            <v>217.72</v>
          </cell>
          <cell r="F1861" t="str">
            <v>GEL</v>
          </cell>
          <cell r="G1861">
            <v>126.67</v>
          </cell>
          <cell r="H1861" t="str">
            <v>USD</v>
          </cell>
        </row>
        <row r="1862">
          <cell r="B1862">
            <v>40611</v>
          </cell>
          <cell r="C1862">
            <v>40611</v>
          </cell>
          <cell r="E1862">
            <v>909.75</v>
          </cell>
          <cell r="F1862" t="str">
            <v>EUR</v>
          </cell>
          <cell r="G1862">
            <v>2192.3200000000002</v>
          </cell>
          <cell r="H1862" t="str">
            <v>GEL</v>
          </cell>
        </row>
        <row r="1863">
          <cell r="B1863">
            <v>40611</v>
          </cell>
          <cell r="C1863">
            <v>40611</v>
          </cell>
          <cell r="E1863">
            <v>1265.1500000000001</v>
          </cell>
          <cell r="F1863" t="str">
            <v>GEL</v>
          </cell>
          <cell r="G1863">
            <v>525</v>
          </cell>
          <cell r="H1863" t="str">
            <v>EUR</v>
          </cell>
        </row>
        <row r="1864">
          <cell r="B1864">
            <v>40611</v>
          </cell>
          <cell r="C1864">
            <v>40611</v>
          </cell>
          <cell r="E1864">
            <v>0.93</v>
          </cell>
          <cell r="F1864" t="str">
            <v>GEL</v>
          </cell>
          <cell r="G1864">
            <v>0.54</v>
          </cell>
          <cell r="H1864" t="str">
            <v>USD</v>
          </cell>
        </row>
        <row r="1865">
          <cell r="B1865">
            <v>40611</v>
          </cell>
          <cell r="C1865">
            <v>40611</v>
          </cell>
          <cell r="E1865">
            <v>12</v>
          </cell>
          <cell r="F1865" t="str">
            <v>USD</v>
          </cell>
          <cell r="G1865">
            <v>20.63</v>
          </cell>
          <cell r="H1865" t="str">
            <v>GEL</v>
          </cell>
        </row>
        <row r="1866">
          <cell r="B1866">
            <v>40611</v>
          </cell>
          <cell r="C1866">
            <v>40611</v>
          </cell>
          <cell r="E1866">
            <v>12.31</v>
          </cell>
          <cell r="F1866" t="str">
            <v>GBP</v>
          </cell>
          <cell r="G1866">
            <v>34.520000000000003</v>
          </cell>
          <cell r="H1866" t="str">
            <v>GEL</v>
          </cell>
        </row>
        <row r="1867">
          <cell r="B1867">
            <v>40611</v>
          </cell>
          <cell r="C1867">
            <v>40611</v>
          </cell>
          <cell r="E1867">
            <v>2500</v>
          </cell>
          <cell r="F1867" t="str">
            <v>JPY</v>
          </cell>
          <cell r="G1867">
            <v>52.370000000000005</v>
          </cell>
          <cell r="H1867" t="str">
            <v>GEL</v>
          </cell>
        </row>
        <row r="1868">
          <cell r="B1868">
            <v>40611</v>
          </cell>
          <cell r="C1868">
            <v>40611</v>
          </cell>
          <cell r="E1868">
            <v>30.740000000000002</v>
          </cell>
          <cell r="F1868" t="str">
            <v>GBP</v>
          </cell>
          <cell r="G1868">
            <v>86.210000000000008</v>
          </cell>
          <cell r="H1868" t="str">
            <v>GEL</v>
          </cell>
        </row>
        <row r="1869">
          <cell r="B1869">
            <v>40611</v>
          </cell>
          <cell r="C1869">
            <v>40611</v>
          </cell>
          <cell r="E1869">
            <v>39.5</v>
          </cell>
          <cell r="F1869" t="str">
            <v>EUR</v>
          </cell>
          <cell r="G1869">
            <v>95.19</v>
          </cell>
          <cell r="H1869" t="str">
            <v>GEL</v>
          </cell>
        </row>
        <row r="1870">
          <cell r="B1870">
            <v>40611</v>
          </cell>
          <cell r="C1870">
            <v>40611</v>
          </cell>
          <cell r="E1870">
            <v>200</v>
          </cell>
          <cell r="F1870" t="str">
            <v>CZK</v>
          </cell>
          <cell r="G1870">
            <v>19.88</v>
          </cell>
          <cell r="H1870" t="str">
            <v>GEL</v>
          </cell>
        </row>
        <row r="1871">
          <cell r="B1871">
            <v>40611</v>
          </cell>
          <cell r="C1871">
            <v>40611</v>
          </cell>
          <cell r="E1871">
            <v>50</v>
          </cell>
          <cell r="F1871" t="str">
            <v>EUR</v>
          </cell>
          <cell r="G1871">
            <v>120.49000000000001</v>
          </cell>
          <cell r="H1871" t="str">
            <v>GEL</v>
          </cell>
        </row>
        <row r="1872">
          <cell r="B1872">
            <v>40611</v>
          </cell>
          <cell r="C1872">
            <v>40611</v>
          </cell>
          <cell r="E1872">
            <v>1.43</v>
          </cell>
          <cell r="F1872" t="str">
            <v>GEL</v>
          </cell>
          <cell r="G1872">
            <v>0.83000000000000007</v>
          </cell>
          <cell r="H1872" t="str">
            <v>USD</v>
          </cell>
        </row>
        <row r="1873">
          <cell r="B1873">
            <v>40611</v>
          </cell>
          <cell r="C1873">
            <v>40611</v>
          </cell>
          <cell r="E1873">
            <v>9912.7000000000007</v>
          </cell>
          <cell r="F1873" t="str">
            <v>USD</v>
          </cell>
          <cell r="G1873">
            <v>17037.95</v>
          </cell>
          <cell r="H1873" t="str">
            <v>GEL</v>
          </cell>
        </row>
        <row r="1874">
          <cell r="B1874">
            <v>40611</v>
          </cell>
          <cell r="C1874">
            <v>40611</v>
          </cell>
          <cell r="E1874">
            <v>3480.57</v>
          </cell>
          <cell r="F1874" t="str">
            <v>GEL</v>
          </cell>
          <cell r="G1874">
            <v>2025</v>
          </cell>
          <cell r="H1874" t="str">
            <v>USD</v>
          </cell>
        </row>
        <row r="1875">
          <cell r="B1875">
            <v>40611</v>
          </cell>
          <cell r="C1875">
            <v>40611</v>
          </cell>
          <cell r="E1875">
            <v>20</v>
          </cell>
          <cell r="F1875" t="str">
            <v>USD</v>
          </cell>
          <cell r="G1875">
            <v>34.380000000000003</v>
          </cell>
          <cell r="H1875" t="str">
            <v>GEL</v>
          </cell>
        </row>
        <row r="1876">
          <cell r="B1876">
            <v>40611</v>
          </cell>
          <cell r="C1876">
            <v>40611</v>
          </cell>
          <cell r="E1876">
            <v>2172.62</v>
          </cell>
          <cell r="F1876" t="str">
            <v>GBP</v>
          </cell>
          <cell r="G1876">
            <v>6093.33</v>
          </cell>
          <cell r="H1876" t="str">
            <v>GEL</v>
          </cell>
        </row>
        <row r="1877">
          <cell r="B1877">
            <v>40611</v>
          </cell>
          <cell r="C1877">
            <v>40611</v>
          </cell>
          <cell r="E1877">
            <v>549</v>
          </cell>
          <cell r="F1877" t="str">
            <v>EUR</v>
          </cell>
          <cell r="G1877">
            <v>1322.98</v>
          </cell>
          <cell r="H1877" t="str">
            <v>GEL</v>
          </cell>
        </row>
        <row r="1878">
          <cell r="B1878">
            <v>40611</v>
          </cell>
          <cell r="C1878">
            <v>40611</v>
          </cell>
          <cell r="E1878">
            <v>311.99</v>
          </cell>
          <cell r="F1878" t="str">
            <v>EUR</v>
          </cell>
          <cell r="G1878">
            <v>751.83</v>
          </cell>
          <cell r="H1878" t="str">
            <v>GEL</v>
          </cell>
        </row>
        <row r="1879">
          <cell r="B1879">
            <v>40611</v>
          </cell>
          <cell r="C1879">
            <v>40611</v>
          </cell>
          <cell r="E1879">
            <v>730.44</v>
          </cell>
          <cell r="F1879" t="str">
            <v>EUR</v>
          </cell>
          <cell r="G1879">
            <v>1760.21</v>
          </cell>
          <cell r="H1879" t="str">
            <v>GEL</v>
          </cell>
        </row>
        <row r="1880">
          <cell r="B1880">
            <v>40611</v>
          </cell>
          <cell r="C1880">
            <v>40611</v>
          </cell>
          <cell r="E1880">
            <v>913.09</v>
          </cell>
          <cell r="F1880" t="str">
            <v>EUR</v>
          </cell>
          <cell r="G1880">
            <v>2200.36</v>
          </cell>
          <cell r="H1880" t="str">
            <v>GEL</v>
          </cell>
        </row>
        <row r="1881">
          <cell r="B1881">
            <v>40611</v>
          </cell>
          <cell r="C1881">
            <v>40612</v>
          </cell>
          <cell r="E1881">
            <v>20000</v>
          </cell>
          <cell r="F1881" t="str">
            <v>EUR</v>
          </cell>
          <cell r="G1881">
            <v>27760</v>
          </cell>
          <cell r="H1881" t="str">
            <v>USD</v>
          </cell>
        </row>
        <row r="1882">
          <cell r="B1882">
            <v>40611</v>
          </cell>
          <cell r="C1882">
            <v>40611</v>
          </cell>
          <cell r="E1882">
            <v>489000</v>
          </cell>
          <cell r="F1882" t="str">
            <v>USD</v>
          </cell>
          <cell r="G1882">
            <v>840835.5</v>
          </cell>
          <cell r="H1882" t="str">
            <v>GEL</v>
          </cell>
        </row>
        <row r="1883">
          <cell r="B1883">
            <v>40611</v>
          </cell>
          <cell r="C1883">
            <v>40611</v>
          </cell>
          <cell r="E1883">
            <v>85250</v>
          </cell>
          <cell r="F1883" t="str">
            <v>GEL</v>
          </cell>
          <cell r="G1883">
            <v>50000</v>
          </cell>
          <cell r="H1883" t="str">
            <v>USD</v>
          </cell>
        </row>
        <row r="1884">
          <cell r="B1884">
            <v>40611</v>
          </cell>
          <cell r="C1884">
            <v>40611</v>
          </cell>
          <cell r="E1884">
            <v>145</v>
          </cell>
          <cell r="F1884" t="str">
            <v>USD</v>
          </cell>
          <cell r="G1884">
            <v>249.23000000000002</v>
          </cell>
          <cell r="H1884" t="str">
            <v>GEL</v>
          </cell>
        </row>
        <row r="1885">
          <cell r="B1885">
            <v>40611</v>
          </cell>
          <cell r="C1885">
            <v>40611</v>
          </cell>
          <cell r="E1885">
            <v>145</v>
          </cell>
          <cell r="F1885" t="str">
            <v>USD</v>
          </cell>
          <cell r="G1885">
            <v>249.23000000000002</v>
          </cell>
          <cell r="H1885" t="str">
            <v>GEL</v>
          </cell>
        </row>
        <row r="1886">
          <cell r="B1886">
            <v>40611</v>
          </cell>
          <cell r="C1886">
            <v>40611</v>
          </cell>
          <cell r="E1886">
            <v>945.34</v>
          </cell>
          <cell r="F1886" t="str">
            <v>GEL</v>
          </cell>
          <cell r="G1886">
            <v>550</v>
          </cell>
          <cell r="H1886" t="str">
            <v>USD</v>
          </cell>
        </row>
        <row r="1887">
          <cell r="B1887">
            <v>40611</v>
          </cell>
          <cell r="C1887">
            <v>40613</v>
          </cell>
          <cell r="E1887">
            <v>70658.89</v>
          </cell>
          <cell r="F1887" t="str">
            <v>USD</v>
          </cell>
          <cell r="G1887">
            <v>2000000</v>
          </cell>
          <cell r="H1887" t="str">
            <v>RUR</v>
          </cell>
        </row>
        <row r="1888">
          <cell r="B1888">
            <v>40611</v>
          </cell>
          <cell r="C1888">
            <v>40611</v>
          </cell>
          <cell r="E1888">
            <v>319000</v>
          </cell>
          <cell r="F1888" t="str">
            <v>EUR</v>
          </cell>
          <cell r="G1888">
            <v>442640.57</v>
          </cell>
          <cell r="H1888" t="str">
            <v>USD</v>
          </cell>
        </row>
        <row r="1889">
          <cell r="B1889">
            <v>40611</v>
          </cell>
          <cell r="C1889">
            <v>40611</v>
          </cell>
          <cell r="E1889">
            <v>67000</v>
          </cell>
          <cell r="F1889" t="str">
            <v>GBP</v>
          </cell>
          <cell r="G1889">
            <v>108463.08</v>
          </cell>
          <cell r="H1889" t="str">
            <v>USD</v>
          </cell>
        </row>
        <row r="1890">
          <cell r="B1890">
            <v>40611</v>
          </cell>
          <cell r="C1890">
            <v>40613</v>
          </cell>
          <cell r="E1890">
            <v>2000000</v>
          </cell>
          <cell r="F1890" t="str">
            <v>RUR</v>
          </cell>
          <cell r="G1890">
            <v>70721.36</v>
          </cell>
          <cell r="H1890" t="str">
            <v>USD</v>
          </cell>
        </row>
        <row r="1891">
          <cell r="B1891">
            <v>40611</v>
          </cell>
          <cell r="C1891">
            <v>40612</v>
          </cell>
          <cell r="E1891">
            <v>2507400</v>
          </cell>
          <cell r="F1891" t="str">
            <v>USD</v>
          </cell>
          <cell r="G1891">
            <v>1800000</v>
          </cell>
          <cell r="H1891" t="str">
            <v>EUR</v>
          </cell>
        </row>
        <row r="1892">
          <cell r="B1892">
            <v>40611</v>
          </cell>
          <cell r="C1892">
            <v>40611</v>
          </cell>
          <cell r="E1892">
            <v>1936.5900000000001</v>
          </cell>
          <cell r="F1892" t="str">
            <v>GEL</v>
          </cell>
          <cell r="G1892">
            <v>1126.71</v>
          </cell>
          <cell r="H1892" t="str">
            <v>USD</v>
          </cell>
        </row>
        <row r="1893">
          <cell r="B1893">
            <v>40611</v>
          </cell>
          <cell r="C1893">
            <v>40611</v>
          </cell>
          <cell r="E1893">
            <v>2375.3000000000002</v>
          </cell>
          <cell r="F1893" t="str">
            <v>GEL</v>
          </cell>
          <cell r="G1893">
            <v>1381.95</v>
          </cell>
          <cell r="H1893" t="str">
            <v>USD</v>
          </cell>
        </row>
        <row r="1894">
          <cell r="B1894">
            <v>40611</v>
          </cell>
          <cell r="C1894">
            <v>40619</v>
          </cell>
          <cell r="E1894">
            <v>1800000</v>
          </cell>
          <cell r="F1894" t="str">
            <v>EUR</v>
          </cell>
          <cell r="G1894">
            <v>2507400</v>
          </cell>
          <cell r="H1894" t="str">
            <v>USD</v>
          </cell>
        </row>
        <row r="1895">
          <cell r="B1895">
            <v>40611</v>
          </cell>
          <cell r="C1895">
            <v>40611</v>
          </cell>
          <cell r="E1895">
            <v>9694.880000000001</v>
          </cell>
          <cell r="F1895" t="str">
            <v>USD</v>
          </cell>
          <cell r="G1895">
            <v>16663.560000000001</v>
          </cell>
          <cell r="H1895" t="str">
            <v>GEL</v>
          </cell>
        </row>
        <row r="1896">
          <cell r="B1896">
            <v>40611</v>
          </cell>
          <cell r="C1896">
            <v>40611</v>
          </cell>
          <cell r="E1896">
            <v>82.67</v>
          </cell>
          <cell r="F1896" t="str">
            <v>USD</v>
          </cell>
          <cell r="G1896">
            <v>142.09</v>
          </cell>
          <cell r="H1896" t="str">
            <v>GEL</v>
          </cell>
        </row>
        <row r="1897">
          <cell r="B1897">
            <v>40611</v>
          </cell>
          <cell r="C1897">
            <v>40611</v>
          </cell>
          <cell r="E1897">
            <v>1581.1200000000001</v>
          </cell>
          <cell r="F1897" t="str">
            <v>GEL</v>
          </cell>
          <cell r="G1897">
            <v>919.9</v>
          </cell>
          <cell r="H1897" t="str">
            <v>USD</v>
          </cell>
        </row>
        <row r="1898">
          <cell r="B1898">
            <v>40611</v>
          </cell>
          <cell r="C1898">
            <v>40611</v>
          </cell>
          <cell r="E1898">
            <v>1.72</v>
          </cell>
          <cell r="F1898" t="str">
            <v>GEL</v>
          </cell>
          <cell r="G1898">
            <v>1</v>
          </cell>
          <cell r="H1898" t="str">
            <v>USD</v>
          </cell>
        </row>
        <row r="1899">
          <cell r="B1899">
            <v>40611</v>
          </cell>
          <cell r="C1899">
            <v>40611</v>
          </cell>
          <cell r="E1899">
            <v>4.3</v>
          </cell>
          <cell r="F1899" t="str">
            <v>GEL</v>
          </cell>
          <cell r="G1899">
            <v>2.5</v>
          </cell>
          <cell r="H1899" t="str">
            <v>USD</v>
          </cell>
        </row>
        <row r="1900">
          <cell r="B1900">
            <v>40611</v>
          </cell>
          <cell r="C1900">
            <v>40611</v>
          </cell>
          <cell r="E1900">
            <v>14.35</v>
          </cell>
          <cell r="F1900" t="str">
            <v>GEL</v>
          </cell>
          <cell r="G1900">
            <v>8.35</v>
          </cell>
          <cell r="H1900" t="str">
            <v>USD</v>
          </cell>
        </row>
        <row r="1901">
          <cell r="B1901">
            <v>40611</v>
          </cell>
          <cell r="C1901">
            <v>40611</v>
          </cell>
          <cell r="E1901">
            <v>0.86</v>
          </cell>
          <cell r="F1901" t="str">
            <v>GEL</v>
          </cell>
          <cell r="G1901">
            <v>0.5</v>
          </cell>
          <cell r="H1901" t="str">
            <v>USD</v>
          </cell>
        </row>
        <row r="1902">
          <cell r="B1902">
            <v>40611</v>
          </cell>
          <cell r="C1902">
            <v>40611</v>
          </cell>
          <cell r="E1902">
            <v>0.86</v>
          </cell>
          <cell r="F1902" t="str">
            <v>GEL</v>
          </cell>
          <cell r="G1902">
            <v>0.5</v>
          </cell>
          <cell r="H1902" t="str">
            <v>USD</v>
          </cell>
        </row>
        <row r="1903">
          <cell r="B1903">
            <v>40611</v>
          </cell>
          <cell r="C1903">
            <v>40611</v>
          </cell>
          <cell r="E1903">
            <v>0.86</v>
          </cell>
          <cell r="F1903" t="str">
            <v>GEL</v>
          </cell>
          <cell r="G1903">
            <v>0.5</v>
          </cell>
          <cell r="H1903" t="str">
            <v>USD</v>
          </cell>
        </row>
        <row r="1904">
          <cell r="B1904">
            <v>40611</v>
          </cell>
          <cell r="C1904">
            <v>40611</v>
          </cell>
          <cell r="E1904">
            <v>0.86</v>
          </cell>
          <cell r="F1904" t="str">
            <v>GEL</v>
          </cell>
          <cell r="G1904">
            <v>0.5</v>
          </cell>
          <cell r="H1904" t="str">
            <v>USD</v>
          </cell>
        </row>
        <row r="1905">
          <cell r="B1905">
            <v>40611</v>
          </cell>
          <cell r="C1905">
            <v>40611</v>
          </cell>
          <cell r="E1905">
            <v>0.43</v>
          </cell>
          <cell r="F1905" t="str">
            <v>GEL</v>
          </cell>
          <cell r="G1905">
            <v>0.25</v>
          </cell>
          <cell r="H1905" t="str">
            <v>USD</v>
          </cell>
        </row>
        <row r="1906">
          <cell r="B1906">
            <v>40611</v>
          </cell>
          <cell r="C1906">
            <v>40611</v>
          </cell>
          <cell r="E1906">
            <v>0.86</v>
          </cell>
          <cell r="F1906" t="str">
            <v>GEL</v>
          </cell>
          <cell r="G1906">
            <v>0.5</v>
          </cell>
          <cell r="H1906" t="str">
            <v>USD</v>
          </cell>
        </row>
        <row r="1907">
          <cell r="B1907">
            <v>40611</v>
          </cell>
          <cell r="C1907">
            <v>40611</v>
          </cell>
          <cell r="E1907">
            <v>0.86</v>
          </cell>
          <cell r="F1907" t="str">
            <v>GEL</v>
          </cell>
          <cell r="G1907">
            <v>0.5</v>
          </cell>
          <cell r="H1907" t="str">
            <v>USD</v>
          </cell>
        </row>
        <row r="1908">
          <cell r="B1908">
            <v>40611</v>
          </cell>
          <cell r="C1908">
            <v>40611</v>
          </cell>
          <cell r="E1908">
            <v>1.72</v>
          </cell>
          <cell r="F1908" t="str">
            <v>GEL</v>
          </cell>
          <cell r="G1908">
            <v>1</v>
          </cell>
          <cell r="H1908" t="str">
            <v>USD</v>
          </cell>
        </row>
        <row r="1909">
          <cell r="B1909">
            <v>40611</v>
          </cell>
          <cell r="C1909">
            <v>40611</v>
          </cell>
          <cell r="E1909">
            <v>0.86</v>
          </cell>
          <cell r="F1909" t="str">
            <v>GEL</v>
          </cell>
          <cell r="G1909">
            <v>0.5</v>
          </cell>
          <cell r="H1909" t="str">
            <v>USD</v>
          </cell>
        </row>
        <row r="1910">
          <cell r="B1910">
            <v>40611</v>
          </cell>
          <cell r="C1910">
            <v>40611</v>
          </cell>
          <cell r="E1910">
            <v>0.77</v>
          </cell>
          <cell r="F1910" t="str">
            <v>GEL</v>
          </cell>
          <cell r="G1910">
            <v>0.45</v>
          </cell>
          <cell r="H1910" t="str">
            <v>USD</v>
          </cell>
        </row>
        <row r="1911">
          <cell r="B1911">
            <v>40611</v>
          </cell>
          <cell r="C1911">
            <v>40611</v>
          </cell>
          <cell r="E1911">
            <v>1.72</v>
          </cell>
          <cell r="F1911" t="str">
            <v>GEL</v>
          </cell>
          <cell r="G1911">
            <v>1</v>
          </cell>
          <cell r="H1911" t="str">
            <v>USD</v>
          </cell>
        </row>
        <row r="1912">
          <cell r="B1912">
            <v>40611</v>
          </cell>
          <cell r="C1912">
            <v>40611</v>
          </cell>
          <cell r="E1912">
            <v>2.58</v>
          </cell>
          <cell r="F1912" t="str">
            <v>GEL</v>
          </cell>
          <cell r="G1912">
            <v>1.5</v>
          </cell>
          <cell r="H1912" t="str">
            <v>USD</v>
          </cell>
        </row>
        <row r="1913">
          <cell r="B1913">
            <v>40611</v>
          </cell>
          <cell r="C1913">
            <v>40611</v>
          </cell>
          <cell r="E1913">
            <v>27.51</v>
          </cell>
          <cell r="F1913" t="str">
            <v>GEL</v>
          </cell>
          <cell r="G1913">
            <v>16</v>
          </cell>
          <cell r="H1913" t="str">
            <v>USD</v>
          </cell>
        </row>
        <row r="1914">
          <cell r="B1914">
            <v>40611</v>
          </cell>
          <cell r="C1914">
            <v>40611</v>
          </cell>
          <cell r="E1914">
            <v>1736.9</v>
          </cell>
          <cell r="F1914" t="str">
            <v>GEL</v>
          </cell>
          <cell r="G1914">
            <v>1025.93</v>
          </cell>
          <cell r="H1914" t="str">
            <v>USD</v>
          </cell>
        </row>
        <row r="1915">
          <cell r="B1915">
            <v>40611</v>
          </cell>
          <cell r="C1915">
            <v>40611</v>
          </cell>
          <cell r="E1915">
            <v>6500</v>
          </cell>
          <cell r="F1915" t="str">
            <v>USD</v>
          </cell>
          <cell r="G1915">
            <v>11306.24</v>
          </cell>
          <cell r="H1915" t="str">
            <v>GEL</v>
          </cell>
        </row>
        <row r="1916">
          <cell r="B1916">
            <v>40611</v>
          </cell>
          <cell r="C1916">
            <v>40611</v>
          </cell>
          <cell r="E1916">
            <v>13.41</v>
          </cell>
          <cell r="F1916" t="str">
            <v>GEL</v>
          </cell>
          <cell r="G1916">
            <v>7.8</v>
          </cell>
          <cell r="H1916" t="str">
            <v>USD</v>
          </cell>
        </row>
        <row r="1917">
          <cell r="B1917">
            <v>40611</v>
          </cell>
          <cell r="C1917">
            <v>40611</v>
          </cell>
          <cell r="E1917">
            <v>13.41</v>
          </cell>
          <cell r="F1917" t="str">
            <v>GEL</v>
          </cell>
          <cell r="G1917">
            <v>7.8</v>
          </cell>
          <cell r="H1917" t="str">
            <v>USD</v>
          </cell>
        </row>
        <row r="1918">
          <cell r="B1918">
            <v>40611</v>
          </cell>
          <cell r="C1918">
            <v>40611</v>
          </cell>
          <cell r="E1918">
            <v>6.7</v>
          </cell>
          <cell r="F1918" t="str">
            <v>GEL</v>
          </cell>
          <cell r="G1918">
            <v>3.9</v>
          </cell>
          <cell r="H1918" t="str">
            <v>USD</v>
          </cell>
        </row>
        <row r="1919">
          <cell r="B1919">
            <v>40611</v>
          </cell>
          <cell r="C1919">
            <v>40611</v>
          </cell>
          <cell r="E1919">
            <v>4.82</v>
          </cell>
          <cell r="F1919" t="str">
            <v>GEL</v>
          </cell>
          <cell r="G1919">
            <v>2.8000000000000003</v>
          </cell>
          <cell r="H1919" t="str">
            <v>USD</v>
          </cell>
        </row>
        <row r="1920">
          <cell r="B1920">
            <v>40611</v>
          </cell>
          <cell r="C1920">
            <v>40611</v>
          </cell>
          <cell r="E1920">
            <v>0.34</v>
          </cell>
          <cell r="F1920" t="str">
            <v>GEL</v>
          </cell>
          <cell r="G1920">
            <v>0.2</v>
          </cell>
          <cell r="H1920" t="str">
            <v>USD</v>
          </cell>
        </row>
        <row r="1921">
          <cell r="B1921">
            <v>40611</v>
          </cell>
          <cell r="C1921">
            <v>40611</v>
          </cell>
          <cell r="E1921">
            <v>6.5</v>
          </cell>
          <cell r="F1921" t="str">
            <v>GEL</v>
          </cell>
          <cell r="G1921">
            <v>3.7800000000000002</v>
          </cell>
          <cell r="H1921" t="str">
            <v>USD</v>
          </cell>
        </row>
        <row r="1922">
          <cell r="B1922">
            <v>40611</v>
          </cell>
          <cell r="C1922">
            <v>40611</v>
          </cell>
          <cell r="E1922">
            <v>2.75</v>
          </cell>
          <cell r="F1922" t="str">
            <v>GEL</v>
          </cell>
          <cell r="G1922">
            <v>1.6</v>
          </cell>
          <cell r="H1922" t="str">
            <v>USD</v>
          </cell>
        </row>
        <row r="1923">
          <cell r="B1923">
            <v>40611</v>
          </cell>
          <cell r="C1923">
            <v>40611</v>
          </cell>
          <cell r="E1923">
            <v>10.050000000000001</v>
          </cell>
          <cell r="F1923" t="str">
            <v>GEL</v>
          </cell>
          <cell r="G1923">
            <v>5.8500000000000005</v>
          </cell>
          <cell r="H1923" t="str">
            <v>USD</v>
          </cell>
        </row>
        <row r="1924">
          <cell r="B1924">
            <v>40611</v>
          </cell>
          <cell r="C1924">
            <v>40611</v>
          </cell>
          <cell r="E1924">
            <v>6.7</v>
          </cell>
          <cell r="F1924" t="str">
            <v>GEL</v>
          </cell>
          <cell r="G1924">
            <v>3.9</v>
          </cell>
          <cell r="H1924" t="str">
            <v>USD</v>
          </cell>
        </row>
        <row r="1925">
          <cell r="B1925">
            <v>40611</v>
          </cell>
          <cell r="C1925">
            <v>40611</v>
          </cell>
          <cell r="E1925">
            <v>26.810000000000002</v>
          </cell>
          <cell r="F1925" t="str">
            <v>GEL</v>
          </cell>
          <cell r="G1925">
            <v>15.6</v>
          </cell>
          <cell r="H1925" t="str">
            <v>USD</v>
          </cell>
        </row>
        <row r="1926">
          <cell r="B1926">
            <v>40611</v>
          </cell>
          <cell r="C1926">
            <v>40611</v>
          </cell>
          <cell r="E1926">
            <v>2</v>
          </cell>
          <cell r="F1926" t="str">
            <v>GEL</v>
          </cell>
          <cell r="G1926">
            <v>1.1599999999999999</v>
          </cell>
          <cell r="H1926" t="str">
            <v>USD</v>
          </cell>
        </row>
        <row r="1927">
          <cell r="B1927">
            <v>40611</v>
          </cell>
          <cell r="C1927">
            <v>40611</v>
          </cell>
          <cell r="E1927">
            <v>8.6</v>
          </cell>
          <cell r="F1927" t="str">
            <v>GEL</v>
          </cell>
          <cell r="G1927">
            <v>5</v>
          </cell>
          <cell r="H1927" t="str">
            <v>USD</v>
          </cell>
        </row>
        <row r="1928">
          <cell r="B1928">
            <v>40611</v>
          </cell>
          <cell r="C1928">
            <v>40611</v>
          </cell>
          <cell r="E1928">
            <v>1.03</v>
          </cell>
          <cell r="F1928" t="str">
            <v>GEL</v>
          </cell>
          <cell r="G1928">
            <v>0.6</v>
          </cell>
          <cell r="H1928" t="str">
            <v>USD</v>
          </cell>
        </row>
        <row r="1929">
          <cell r="B1929">
            <v>40611</v>
          </cell>
          <cell r="C1929">
            <v>40611</v>
          </cell>
          <cell r="E1929">
            <v>1</v>
          </cell>
          <cell r="F1929" t="str">
            <v>GEL</v>
          </cell>
          <cell r="G1929">
            <v>0.57999999999999996</v>
          </cell>
          <cell r="H1929" t="str">
            <v>USD</v>
          </cell>
        </row>
        <row r="1930">
          <cell r="B1930">
            <v>40611</v>
          </cell>
          <cell r="C1930">
            <v>40611</v>
          </cell>
          <cell r="E1930">
            <v>26.810000000000002</v>
          </cell>
          <cell r="F1930" t="str">
            <v>GEL</v>
          </cell>
          <cell r="G1930">
            <v>15.6</v>
          </cell>
          <cell r="H1930" t="str">
            <v>USD</v>
          </cell>
        </row>
        <row r="1931">
          <cell r="B1931">
            <v>40611</v>
          </cell>
          <cell r="C1931">
            <v>40611</v>
          </cell>
          <cell r="E1931">
            <v>13.41</v>
          </cell>
          <cell r="F1931" t="str">
            <v>GEL</v>
          </cell>
          <cell r="G1931">
            <v>7.8</v>
          </cell>
          <cell r="H1931" t="str">
            <v>USD</v>
          </cell>
        </row>
        <row r="1932">
          <cell r="B1932">
            <v>40611</v>
          </cell>
          <cell r="C1932">
            <v>40611</v>
          </cell>
          <cell r="E1932">
            <v>40.22</v>
          </cell>
          <cell r="F1932" t="str">
            <v>GEL</v>
          </cell>
          <cell r="G1932">
            <v>23.400000000000002</v>
          </cell>
          <cell r="H1932" t="str">
            <v>USD</v>
          </cell>
        </row>
        <row r="1933">
          <cell r="B1933">
            <v>40611</v>
          </cell>
          <cell r="C1933">
            <v>40611</v>
          </cell>
          <cell r="E1933">
            <v>0.69000000000000006</v>
          </cell>
          <cell r="F1933" t="str">
            <v>GEL</v>
          </cell>
          <cell r="G1933">
            <v>0.4</v>
          </cell>
          <cell r="H1933" t="str">
            <v>USD</v>
          </cell>
        </row>
        <row r="1934">
          <cell r="B1934">
            <v>40611</v>
          </cell>
          <cell r="C1934">
            <v>40611</v>
          </cell>
          <cell r="E1934">
            <v>2.06</v>
          </cell>
          <cell r="F1934" t="str">
            <v>GEL</v>
          </cell>
          <cell r="G1934">
            <v>1.2</v>
          </cell>
          <cell r="H1934" t="str">
            <v>USD</v>
          </cell>
        </row>
        <row r="1935">
          <cell r="B1935">
            <v>40611</v>
          </cell>
          <cell r="C1935">
            <v>40611</v>
          </cell>
          <cell r="E1935">
            <v>2.96</v>
          </cell>
          <cell r="F1935" t="str">
            <v>GEL</v>
          </cell>
          <cell r="G1935">
            <v>1.72</v>
          </cell>
          <cell r="H1935" t="str">
            <v>USD</v>
          </cell>
        </row>
        <row r="1936">
          <cell r="B1936">
            <v>40611</v>
          </cell>
          <cell r="C1936">
            <v>40611</v>
          </cell>
          <cell r="E1936">
            <v>5.84</v>
          </cell>
          <cell r="F1936" t="str">
            <v>GEL</v>
          </cell>
          <cell r="G1936">
            <v>3.4</v>
          </cell>
          <cell r="H1936" t="str">
            <v>USD</v>
          </cell>
        </row>
        <row r="1937">
          <cell r="B1937">
            <v>40611</v>
          </cell>
          <cell r="C1937">
            <v>40611</v>
          </cell>
          <cell r="E1937">
            <v>1</v>
          </cell>
          <cell r="F1937" t="str">
            <v>GEL</v>
          </cell>
          <cell r="G1937">
            <v>0.57999999999999996</v>
          </cell>
          <cell r="H1937" t="str">
            <v>USD</v>
          </cell>
        </row>
        <row r="1938">
          <cell r="B1938">
            <v>40611</v>
          </cell>
          <cell r="C1938">
            <v>40611</v>
          </cell>
          <cell r="E1938">
            <v>2.38</v>
          </cell>
          <cell r="F1938" t="str">
            <v>GEL</v>
          </cell>
          <cell r="G1938">
            <v>1.3800000000000001</v>
          </cell>
          <cell r="H1938" t="str">
            <v>USD</v>
          </cell>
        </row>
        <row r="1939">
          <cell r="B1939">
            <v>40611</v>
          </cell>
          <cell r="C1939">
            <v>40611</v>
          </cell>
          <cell r="E1939">
            <v>1</v>
          </cell>
          <cell r="F1939" t="str">
            <v>GEL</v>
          </cell>
          <cell r="G1939">
            <v>0.57999999999999996</v>
          </cell>
          <cell r="H1939" t="str">
            <v>USD</v>
          </cell>
        </row>
        <row r="1940">
          <cell r="B1940">
            <v>40611</v>
          </cell>
          <cell r="C1940">
            <v>40611</v>
          </cell>
          <cell r="E1940">
            <v>5.5</v>
          </cell>
          <cell r="F1940" t="str">
            <v>GEL</v>
          </cell>
          <cell r="G1940">
            <v>3.2</v>
          </cell>
          <cell r="H1940" t="str">
            <v>USD</v>
          </cell>
        </row>
        <row r="1941">
          <cell r="B1941">
            <v>40611</v>
          </cell>
          <cell r="C1941">
            <v>40611</v>
          </cell>
          <cell r="E1941">
            <v>2.06</v>
          </cell>
          <cell r="F1941" t="str">
            <v>GEL</v>
          </cell>
          <cell r="G1941">
            <v>1.2</v>
          </cell>
          <cell r="H1941" t="str">
            <v>USD</v>
          </cell>
        </row>
        <row r="1942">
          <cell r="B1942">
            <v>40611</v>
          </cell>
          <cell r="C1942">
            <v>40611</v>
          </cell>
          <cell r="E1942">
            <v>4.12</v>
          </cell>
          <cell r="F1942" t="str">
            <v>GEL</v>
          </cell>
          <cell r="G1942">
            <v>2.4</v>
          </cell>
          <cell r="H1942" t="str">
            <v>USD</v>
          </cell>
        </row>
        <row r="1943">
          <cell r="B1943">
            <v>40611</v>
          </cell>
          <cell r="C1943">
            <v>40611</v>
          </cell>
          <cell r="E1943">
            <v>3.1</v>
          </cell>
          <cell r="F1943" t="str">
            <v>GEL</v>
          </cell>
          <cell r="G1943">
            <v>1.8</v>
          </cell>
          <cell r="H1943" t="str">
            <v>USD</v>
          </cell>
        </row>
        <row r="1944">
          <cell r="B1944">
            <v>40611</v>
          </cell>
          <cell r="C1944">
            <v>40611</v>
          </cell>
          <cell r="E1944">
            <v>7.5600000000000005</v>
          </cell>
          <cell r="F1944" t="str">
            <v>GEL</v>
          </cell>
          <cell r="G1944">
            <v>4.4000000000000004</v>
          </cell>
          <cell r="H1944" t="str">
            <v>USD</v>
          </cell>
        </row>
        <row r="1945">
          <cell r="B1945">
            <v>40611</v>
          </cell>
          <cell r="C1945">
            <v>40611</v>
          </cell>
          <cell r="E1945">
            <v>5.5</v>
          </cell>
          <cell r="F1945" t="str">
            <v>GEL</v>
          </cell>
          <cell r="G1945">
            <v>3.2</v>
          </cell>
          <cell r="H1945" t="str">
            <v>USD</v>
          </cell>
        </row>
        <row r="1946">
          <cell r="B1946">
            <v>40611</v>
          </cell>
          <cell r="C1946">
            <v>40611</v>
          </cell>
          <cell r="E1946">
            <v>2.75</v>
          </cell>
          <cell r="F1946" t="str">
            <v>GEL</v>
          </cell>
          <cell r="G1946">
            <v>1.6</v>
          </cell>
          <cell r="H1946" t="str">
            <v>USD</v>
          </cell>
        </row>
        <row r="1947">
          <cell r="B1947">
            <v>40611</v>
          </cell>
          <cell r="C1947">
            <v>40611</v>
          </cell>
          <cell r="E1947">
            <v>1.72</v>
          </cell>
          <cell r="F1947" t="str">
            <v>GEL</v>
          </cell>
          <cell r="G1947">
            <v>1</v>
          </cell>
          <cell r="H1947" t="str">
            <v>USD</v>
          </cell>
        </row>
        <row r="1948">
          <cell r="B1948">
            <v>40611</v>
          </cell>
          <cell r="C1948">
            <v>40611</v>
          </cell>
          <cell r="E1948">
            <v>1</v>
          </cell>
          <cell r="F1948" t="str">
            <v>GEL</v>
          </cell>
          <cell r="G1948">
            <v>0.57999999999999996</v>
          </cell>
          <cell r="H1948" t="str">
            <v>USD</v>
          </cell>
        </row>
        <row r="1949">
          <cell r="B1949">
            <v>40611</v>
          </cell>
          <cell r="C1949">
            <v>40611</v>
          </cell>
          <cell r="E1949">
            <v>0.34</v>
          </cell>
          <cell r="F1949" t="str">
            <v>GEL</v>
          </cell>
          <cell r="G1949">
            <v>0.2</v>
          </cell>
          <cell r="H1949" t="str">
            <v>USD</v>
          </cell>
        </row>
        <row r="1950">
          <cell r="B1950">
            <v>40611</v>
          </cell>
          <cell r="C1950">
            <v>40611</v>
          </cell>
          <cell r="E1950">
            <v>1</v>
          </cell>
          <cell r="F1950" t="str">
            <v>GEL</v>
          </cell>
          <cell r="G1950">
            <v>0.57999999999999996</v>
          </cell>
          <cell r="H1950" t="str">
            <v>USD</v>
          </cell>
        </row>
        <row r="1951">
          <cell r="B1951">
            <v>40611</v>
          </cell>
          <cell r="C1951">
            <v>40611</v>
          </cell>
          <cell r="E1951">
            <v>0.34</v>
          </cell>
          <cell r="F1951" t="str">
            <v>GEL</v>
          </cell>
          <cell r="G1951">
            <v>0.2</v>
          </cell>
          <cell r="H1951" t="str">
            <v>USD</v>
          </cell>
        </row>
        <row r="1952">
          <cell r="B1952">
            <v>40611</v>
          </cell>
          <cell r="C1952">
            <v>40611</v>
          </cell>
          <cell r="E1952">
            <v>2.72</v>
          </cell>
          <cell r="F1952" t="str">
            <v>GEL</v>
          </cell>
          <cell r="G1952">
            <v>1.58</v>
          </cell>
          <cell r="H1952" t="str">
            <v>USD</v>
          </cell>
        </row>
        <row r="1953">
          <cell r="B1953">
            <v>40611</v>
          </cell>
          <cell r="C1953">
            <v>40611</v>
          </cell>
          <cell r="E1953">
            <v>2.4</v>
          </cell>
          <cell r="F1953" t="str">
            <v>GEL</v>
          </cell>
          <cell r="G1953">
            <v>1.4000000000000001</v>
          </cell>
          <cell r="H1953" t="str">
            <v>USD</v>
          </cell>
        </row>
        <row r="1954">
          <cell r="B1954">
            <v>40611</v>
          </cell>
          <cell r="C1954">
            <v>40611</v>
          </cell>
          <cell r="E1954">
            <v>0.34</v>
          </cell>
          <cell r="F1954" t="str">
            <v>GEL</v>
          </cell>
          <cell r="G1954">
            <v>0.2</v>
          </cell>
          <cell r="H1954" t="str">
            <v>USD</v>
          </cell>
        </row>
        <row r="1955">
          <cell r="B1955">
            <v>40611</v>
          </cell>
          <cell r="C1955">
            <v>40611</v>
          </cell>
          <cell r="E1955">
            <v>2.06</v>
          </cell>
          <cell r="F1955" t="str">
            <v>GEL</v>
          </cell>
          <cell r="G1955">
            <v>1.2</v>
          </cell>
          <cell r="H1955" t="str">
            <v>USD</v>
          </cell>
        </row>
        <row r="1956">
          <cell r="B1956">
            <v>40611</v>
          </cell>
          <cell r="C1956">
            <v>40611</v>
          </cell>
          <cell r="E1956">
            <v>0.69000000000000006</v>
          </cell>
          <cell r="F1956" t="str">
            <v>GEL</v>
          </cell>
          <cell r="G1956">
            <v>0.4</v>
          </cell>
          <cell r="H1956" t="str">
            <v>USD</v>
          </cell>
        </row>
        <row r="1957">
          <cell r="B1957">
            <v>40611</v>
          </cell>
          <cell r="C1957">
            <v>40611</v>
          </cell>
          <cell r="E1957">
            <v>3.44</v>
          </cell>
          <cell r="F1957" t="str">
            <v>GEL</v>
          </cell>
          <cell r="G1957">
            <v>2</v>
          </cell>
          <cell r="H1957" t="str">
            <v>USD</v>
          </cell>
        </row>
        <row r="1958">
          <cell r="B1958">
            <v>40611</v>
          </cell>
          <cell r="C1958">
            <v>40611</v>
          </cell>
          <cell r="E1958">
            <v>2.06</v>
          </cell>
          <cell r="F1958" t="str">
            <v>GEL</v>
          </cell>
          <cell r="G1958">
            <v>1.2</v>
          </cell>
          <cell r="H1958" t="str">
            <v>USD</v>
          </cell>
        </row>
        <row r="1959">
          <cell r="B1959">
            <v>40611</v>
          </cell>
          <cell r="C1959">
            <v>40611</v>
          </cell>
          <cell r="E1959">
            <v>4.4400000000000004</v>
          </cell>
          <cell r="F1959" t="str">
            <v>GEL</v>
          </cell>
          <cell r="G1959">
            <v>2.58</v>
          </cell>
          <cell r="H1959" t="str">
            <v>USD</v>
          </cell>
        </row>
        <row r="1960">
          <cell r="B1960">
            <v>40611</v>
          </cell>
          <cell r="C1960">
            <v>40611</v>
          </cell>
          <cell r="E1960">
            <v>8.94</v>
          </cell>
          <cell r="F1960" t="str">
            <v>GEL</v>
          </cell>
          <cell r="G1960">
            <v>5.2</v>
          </cell>
          <cell r="H1960" t="str">
            <v>USD</v>
          </cell>
        </row>
        <row r="1961">
          <cell r="B1961">
            <v>40611</v>
          </cell>
          <cell r="C1961">
            <v>40611</v>
          </cell>
          <cell r="E1961">
            <v>1.3800000000000001</v>
          </cell>
          <cell r="F1961" t="str">
            <v>GEL</v>
          </cell>
          <cell r="G1961">
            <v>0.8</v>
          </cell>
          <cell r="H1961" t="str">
            <v>USD</v>
          </cell>
        </row>
        <row r="1962">
          <cell r="B1962">
            <v>40611</v>
          </cell>
          <cell r="C1962">
            <v>40611</v>
          </cell>
          <cell r="E1962">
            <v>1.72</v>
          </cell>
          <cell r="F1962" t="str">
            <v>GEL</v>
          </cell>
          <cell r="G1962">
            <v>1</v>
          </cell>
          <cell r="H1962" t="str">
            <v>USD</v>
          </cell>
        </row>
        <row r="1963">
          <cell r="B1963">
            <v>40611</v>
          </cell>
          <cell r="C1963">
            <v>40611</v>
          </cell>
          <cell r="E1963">
            <v>13.75</v>
          </cell>
          <cell r="F1963" t="str">
            <v>GEL</v>
          </cell>
          <cell r="G1963">
            <v>8</v>
          </cell>
          <cell r="H1963" t="str">
            <v>USD</v>
          </cell>
        </row>
        <row r="1964">
          <cell r="B1964">
            <v>40611</v>
          </cell>
          <cell r="C1964">
            <v>40611</v>
          </cell>
          <cell r="E1964">
            <v>0.34</v>
          </cell>
          <cell r="F1964" t="str">
            <v>GEL</v>
          </cell>
          <cell r="G1964">
            <v>0.2</v>
          </cell>
          <cell r="H1964" t="str">
            <v>USD</v>
          </cell>
        </row>
        <row r="1965">
          <cell r="B1965">
            <v>40611</v>
          </cell>
          <cell r="C1965">
            <v>40611</v>
          </cell>
          <cell r="E1965">
            <v>11.01</v>
          </cell>
          <cell r="F1965" t="str">
            <v>GEL</v>
          </cell>
          <cell r="G1965">
            <v>6.4</v>
          </cell>
          <cell r="H1965" t="str">
            <v>USD</v>
          </cell>
        </row>
        <row r="1966">
          <cell r="B1966">
            <v>40611</v>
          </cell>
          <cell r="C1966">
            <v>40611</v>
          </cell>
          <cell r="E1966">
            <v>2.06</v>
          </cell>
          <cell r="F1966" t="str">
            <v>GEL</v>
          </cell>
          <cell r="G1966">
            <v>1.2</v>
          </cell>
          <cell r="H1966" t="str">
            <v>USD</v>
          </cell>
        </row>
        <row r="1967">
          <cell r="B1967">
            <v>40611</v>
          </cell>
          <cell r="C1967">
            <v>40611</v>
          </cell>
          <cell r="E1967">
            <v>2.41</v>
          </cell>
          <cell r="F1967" t="str">
            <v>GEL</v>
          </cell>
          <cell r="G1967">
            <v>1.4000000000000001</v>
          </cell>
          <cell r="H1967" t="str">
            <v>USD</v>
          </cell>
        </row>
        <row r="1968">
          <cell r="B1968">
            <v>40611</v>
          </cell>
          <cell r="C1968">
            <v>40611</v>
          </cell>
          <cell r="E1968">
            <v>1</v>
          </cell>
          <cell r="F1968" t="str">
            <v>GEL</v>
          </cell>
          <cell r="G1968">
            <v>0.57999999999999996</v>
          </cell>
          <cell r="H1968" t="str">
            <v>USD</v>
          </cell>
        </row>
        <row r="1969">
          <cell r="B1969">
            <v>40611</v>
          </cell>
          <cell r="C1969">
            <v>40611</v>
          </cell>
          <cell r="E1969">
            <v>0.69000000000000006</v>
          </cell>
          <cell r="F1969" t="str">
            <v>GEL</v>
          </cell>
          <cell r="G1969">
            <v>0.4</v>
          </cell>
          <cell r="H1969" t="str">
            <v>USD</v>
          </cell>
        </row>
        <row r="1970">
          <cell r="B1970">
            <v>40611</v>
          </cell>
          <cell r="C1970">
            <v>40611</v>
          </cell>
          <cell r="E1970">
            <v>0.34</v>
          </cell>
          <cell r="F1970" t="str">
            <v>GEL</v>
          </cell>
          <cell r="G1970">
            <v>0.2</v>
          </cell>
          <cell r="H1970" t="str">
            <v>USD</v>
          </cell>
        </row>
        <row r="1971">
          <cell r="B1971">
            <v>40611</v>
          </cell>
          <cell r="C1971">
            <v>40611</v>
          </cell>
          <cell r="E1971">
            <v>1.3800000000000001</v>
          </cell>
          <cell r="F1971" t="str">
            <v>GEL</v>
          </cell>
          <cell r="G1971">
            <v>0.8</v>
          </cell>
          <cell r="H1971" t="str">
            <v>USD</v>
          </cell>
        </row>
        <row r="1972">
          <cell r="B1972">
            <v>40611</v>
          </cell>
          <cell r="C1972">
            <v>40611</v>
          </cell>
          <cell r="E1972">
            <v>1.03</v>
          </cell>
          <cell r="F1972" t="str">
            <v>GEL</v>
          </cell>
          <cell r="G1972">
            <v>0.6</v>
          </cell>
          <cell r="H1972" t="str">
            <v>USD</v>
          </cell>
        </row>
        <row r="1973">
          <cell r="B1973">
            <v>40611</v>
          </cell>
          <cell r="C1973">
            <v>40611</v>
          </cell>
          <cell r="E1973">
            <v>6.88</v>
          </cell>
          <cell r="F1973" t="str">
            <v>GEL</v>
          </cell>
          <cell r="G1973">
            <v>4</v>
          </cell>
          <cell r="H1973" t="str">
            <v>USD</v>
          </cell>
        </row>
        <row r="1974">
          <cell r="B1974">
            <v>40611</v>
          </cell>
          <cell r="C1974">
            <v>40611</v>
          </cell>
          <cell r="E1974">
            <v>1.2</v>
          </cell>
          <cell r="F1974" t="str">
            <v>GEL</v>
          </cell>
          <cell r="G1974">
            <v>0.70000000000000007</v>
          </cell>
          <cell r="H1974" t="str">
            <v>USD</v>
          </cell>
        </row>
        <row r="1975">
          <cell r="B1975">
            <v>40611</v>
          </cell>
          <cell r="C1975">
            <v>40611</v>
          </cell>
          <cell r="E1975">
            <v>1.72</v>
          </cell>
          <cell r="F1975" t="str">
            <v>GEL</v>
          </cell>
          <cell r="G1975">
            <v>1</v>
          </cell>
          <cell r="H1975" t="str">
            <v>USD</v>
          </cell>
        </row>
        <row r="1976">
          <cell r="B1976">
            <v>40611</v>
          </cell>
          <cell r="C1976">
            <v>40611</v>
          </cell>
          <cell r="E1976">
            <v>1.72</v>
          </cell>
          <cell r="F1976" t="str">
            <v>GEL</v>
          </cell>
          <cell r="G1976">
            <v>1</v>
          </cell>
          <cell r="H1976" t="str">
            <v>USD</v>
          </cell>
        </row>
        <row r="1977">
          <cell r="B1977">
            <v>40611</v>
          </cell>
          <cell r="C1977">
            <v>40611</v>
          </cell>
          <cell r="E1977">
            <v>1.03</v>
          </cell>
          <cell r="F1977" t="str">
            <v>GEL</v>
          </cell>
          <cell r="G1977">
            <v>0.6</v>
          </cell>
          <cell r="H1977" t="str">
            <v>USD</v>
          </cell>
        </row>
        <row r="1978">
          <cell r="B1978">
            <v>40611</v>
          </cell>
          <cell r="C1978">
            <v>40611</v>
          </cell>
          <cell r="E1978">
            <v>3.7800000000000002</v>
          </cell>
          <cell r="F1978" t="str">
            <v>GEL</v>
          </cell>
          <cell r="G1978">
            <v>2.2000000000000002</v>
          </cell>
          <cell r="H1978" t="str">
            <v>USD</v>
          </cell>
        </row>
        <row r="1979">
          <cell r="B1979">
            <v>40611</v>
          </cell>
          <cell r="C1979">
            <v>40611</v>
          </cell>
          <cell r="E1979">
            <v>3.38</v>
          </cell>
          <cell r="F1979" t="str">
            <v>GEL</v>
          </cell>
          <cell r="G1979">
            <v>1.96</v>
          </cell>
          <cell r="H1979" t="str">
            <v>USD</v>
          </cell>
        </row>
        <row r="1980">
          <cell r="B1980">
            <v>40611</v>
          </cell>
          <cell r="C1980">
            <v>40611</v>
          </cell>
          <cell r="E1980">
            <v>1</v>
          </cell>
          <cell r="F1980" t="str">
            <v>GEL</v>
          </cell>
          <cell r="G1980">
            <v>0.57999999999999996</v>
          </cell>
          <cell r="H1980" t="str">
            <v>USD</v>
          </cell>
        </row>
        <row r="1981">
          <cell r="B1981">
            <v>40611</v>
          </cell>
          <cell r="C1981">
            <v>40611</v>
          </cell>
          <cell r="E1981">
            <v>5.16</v>
          </cell>
          <cell r="F1981" t="str">
            <v>GEL</v>
          </cell>
          <cell r="G1981">
            <v>3</v>
          </cell>
          <cell r="H1981" t="str">
            <v>USD</v>
          </cell>
        </row>
        <row r="1982">
          <cell r="B1982">
            <v>40611</v>
          </cell>
          <cell r="C1982">
            <v>40611</v>
          </cell>
          <cell r="E1982">
            <v>2.75</v>
          </cell>
          <cell r="F1982" t="str">
            <v>GEL</v>
          </cell>
          <cell r="G1982">
            <v>1.6</v>
          </cell>
          <cell r="H1982" t="str">
            <v>USD</v>
          </cell>
        </row>
        <row r="1983">
          <cell r="B1983">
            <v>40611</v>
          </cell>
          <cell r="C1983">
            <v>40611</v>
          </cell>
          <cell r="E1983">
            <v>1.72</v>
          </cell>
          <cell r="F1983" t="str">
            <v>GEL</v>
          </cell>
          <cell r="G1983">
            <v>1</v>
          </cell>
          <cell r="H1983" t="str">
            <v>USD</v>
          </cell>
        </row>
        <row r="1984">
          <cell r="B1984">
            <v>40611</v>
          </cell>
          <cell r="C1984">
            <v>40611</v>
          </cell>
          <cell r="E1984">
            <v>1</v>
          </cell>
          <cell r="F1984" t="str">
            <v>GEL</v>
          </cell>
          <cell r="G1984">
            <v>0.57999999999999996</v>
          </cell>
          <cell r="H1984" t="str">
            <v>USD</v>
          </cell>
        </row>
        <row r="1985">
          <cell r="B1985">
            <v>40611</v>
          </cell>
          <cell r="C1985">
            <v>40611</v>
          </cell>
          <cell r="E1985">
            <v>5.8100000000000005</v>
          </cell>
          <cell r="F1985" t="str">
            <v>GEL</v>
          </cell>
          <cell r="G1985">
            <v>3.38</v>
          </cell>
          <cell r="H1985" t="str">
            <v>USD</v>
          </cell>
        </row>
        <row r="1986">
          <cell r="B1986">
            <v>40611</v>
          </cell>
          <cell r="C1986">
            <v>40611</v>
          </cell>
          <cell r="E1986">
            <v>0.21</v>
          </cell>
          <cell r="F1986" t="str">
            <v>GEL</v>
          </cell>
          <cell r="G1986">
            <v>0.12</v>
          </cell>
          <cell r="H1986" t="str">
            <v>USD</v>
          </cell>
        </row>
        <row r="1987">
          <cell r="B1987">
            <v>40611</v>
          </cell>
          <cell r="C1987">
            <v>40611</v>
          </cell>
          <cell r="E1987">
            <v>0.34</v>
          </cell>
          <cell r="F1987" t="str">
            <v>GEL</v>
          </cell>
          <cell r="G1987">
            <v>0.2</v>
          </cell>
          <cell r="H1987" t="str">
            <v>USD</v>
          </cell>
        </row>
        <row r="1988">
          <cell r="B1988">
            <v>40611</v>
          </cell>
          <cell r="C1988">
            <v>40611</v>
          </cell>
          <cell r="E1988">
            <v>2.4</v>
          </cell>
          <cell r="F1988" t="str">
            <v>GEL</v>
          </cell>
          <cell r="G1988">
            <v>1.4000000000000001</v>
          </cell>
          <cell r="H1988" t="str">
            <v>USD</v>
          </cell>
        </row>
        <row r="1989">
          <cell r="B1989">
            <v>40611</v>
          </cell>
          <cell r="C1989">
            <v>40611</v>
          </cell>
          <cell r="E1989">
            <v>0.68</v>
          </cell>
          <cell r="F1989" t="str">
            <v>GEL</v>
          </cell>
          <cell r="G1989">
            <v>0.4</v>
          </cell>
          <cell r="H1989" t="str">
            <v>USD</v>
          </cell>
        </row>
        <row r="1990">
          <cell r="B1990">
            <v>40611</v>
          </cell>
          <cell r="C1990">
            <v>40611</v>
          </cell>
          <cell r="E1990">
            <v>0.69000000000000006</v>
          </cell>
          <cell r="F1990" t="str">
            <v>GEL</v>
          </cell>
          <cell r="G1990">
            <v>0.4</v>
          </cell>
          <cell r="H1990" t="str">
            <v>USD</v>
          </cell>
        </row>
        <row r="1991">
          <cell r="B1991">
            <v>40611</v>
          </cell>
          <cell r="C1991">
            <v>40611</v>
          </cell>
          <cell r="E1991">
            <v>0.34</v>
          </cell>
          <cell r="F1991" t="str">
            <v>GEL</v>
          </cell>
          <cell r="G1991">
            <v>0.2</v>
          </cell>
          <cell r="H1991" t="str">
            <v>USD</v>
          </cell>
        </row>
        <row r="1992">
          <cell r="B1992">
            <v>40611</v>
          </cell>
          <cell r="C1992">
            <v>40611</v>
          </cell>
          <cell r="E1992">
            <v>0.69000000000000006</v>
          </cell>
          <cell r="F1992" t="str">
            <v>GEL</v>
          </cell>
          <cell r="G1992">
            <v>0.4</v>
          </cell>
          <cell r="H1992" t="str">
            <v>USD</v>
          </cell>
        </row>
        <row r="1993">
          <cell r="B1993">
            <v>40611</v>
          </cell>
          <cell r="C1993">
            <v>40611</v>
          </cell>
          <cell r="E1993">
            <v>1</v>
          </cell>
          <cell r="F1993" t="str">
            <v>GEL</v>
          </cell>
          <cell r="G1993">
            <v>0.57999999999999996</v>
          </cell>
          <cell r="H1993" t="str">
            <v>USD</v>
          </cell>
        </row>
        <row r="1994">
          <cell r="B1994">
            <v>40611</v>
          </cell>
          <cell r="C1994">
            <v>40611</v>
          </cell>
          <cell r="E1994">
            <v>2.4</v>
          </cell>
          <cell r="F1994" t="str">
            <v>GEL</v>
          </cell>
          <cell r="G1994">
            <v>1.4000000000000001</v>
          </cell>
          <cell r="H1994" t="str">
            <v>USD</v>
          </cell>
        </row>
        <row r="1995">
          <cell r="B1995">
            <v>40611</v>
          </cell>
          <cell r="C1995">
            <v>40611</v>
          </cell>
          <cell r="E1995">
            <v>9.91</v>
          </cell>
          <cell r="F1995" t="str">
            <v>GEL</v>
          </cell>
          <cell r="G1995">
            <v>5.76</v>
          </cell>
          <cell r="H1995" t="str">
            <v>USD</v>
          </cell>
        </row>
        <row r="1996">
          <cell r="B1996">
            <v>40611</v>
          </cell>
          <cell r="C1996">
            <v>40611</v>
          </cell>
          <cell r="E1996">
            <v>0.34</v>
          </cell>
          <cell r="F1996" t="str">
            <v>GEL</v>
          </cell>
          <cell r="G1996">
            <v>0.2</v>
          </cell>
          <cell r="H1996" t="str">
            <v>USD</v>
          </cell>
        </row>
        <row r="1997">
          <cell r="B1997">
            <v>40611</v>
          </cell>
          <cell r="C1997">
            <v>40611</v>
          </cell>
          <cell r="E1997">
            <v>1.03</v>
          </cell>
          <cell r="F1997" t="str">
            <v>GEL</v>
          </cell>
          <cell r="G1997">
            <v>0.6</v>
          </cell>
          <cell r="H1997" t="str">
            <v>USD</v>
          </cell>
        </row>
        <row r="1998">
          <cell r="B1998">
            <v>40611</v>
          </cell>
          <cell r="C1998">
            <v>40611</v>
          </cell>
          <cell r="E1998">
            <v>0.69000000000000006</v>
          </cell>
          <cell r="F1998" t="str">
            <v>GEL</v>
          </cell>
          <cell r="G1998">
            <v>0.4</v>
          </cell>
          <cell r="H1998" t="str">
            <v>USD</v>
          </cell>
        </row>
        <row r="1999">
          <cell r="B1999">
            <v>40611</v>
          </cell>
          <cell r="C1999">
            <v>40611</v>
          </cell>
          <cell r="E1999">
            <v>2.0300000000000002</v>
          </cell>
          <cell r="F1999" t="str">
            <v>GEL</v>
          </cell>
          <cell r="G1999">
            <v>1.18</v>
          </cell>
          <cell r="H1999" t="str">
            <v>USD</v>
          </cell>
        </row>
        <row r="2000">
          <cell r="B2000">
            <v>40611</v>
          </cell>
          <cell r="C2000">
            <v>40611</v>
          </cell>
          <cell r="E2000">
            <v>0.69000000000000006</v>
          </cell>
          <cell r="F2000" t="str">
            <v>GEL</v>
          </cell>
          <cell r="G2000">
            <v>0.4</v>
          </cell>
          <cell r="H2000" t="str">
            <v>USD</v>
          </cell>
        </row>
        <row r="2001">
          <cell r="B2001">
            <v>40611</v>
          </cell>
          <cell r="C2001">
            <v>40611</v>
          </cell>
          <cell r="E2001">
            <v>4.1399999999999997</v>
          </cell>
          <cell r="F2001" t="str">
            <v>GEL</v>
          </cell>
          <cell r="G2001">
            <v>2.4</v>
          </cell>
          <cell r="H2001" t="str">
            <v>USD</v>
          </cell>
        </row>
        <row r="2002">
          <cell r="B2002">
            <v>40611</v>
          </cell>
          <cell r="C2002">
            <v>40611</v>
          </cell>
          <cell r="E2002">
            <v>1</v>
          </cell>
          <cell r="F2002" t="str">
            <v>GEL</v>
          </cell>
          <cell r="G2002">
            <v>0.57999999999999996</v>
          </cell>
          <cell r="H2002" t="str">
            <v>USD</v>
          </cell>
        </row>
        <row r="2003">
          <cell r="B2003">
            <v>40611</v>
          </cell>
          <cell r="C2003">
            <v>40611</v>
          </cell>
          <cell r="E2003">
            <v>1.3800000000000001</v>
          </cell>
          <cell r="F2003" t="str">
            <v>GEL</v>
          </cell>
          <cell r="G2003">
            <v>0.8</v>
          </cell>
          <cell r="H2003" t="str">
            <v>USD</v>
          </cell>
        </row>
        <row r="2004">
          <cell r="B2004">
            <v>40611</v>
          </cell>
          <cell r="C2004">
            <v>40611</v>
          </cell>
          <cell r="E2004">
            <v>1.03</v>
          </cell>
          <cell r="F2004" t="str">
            <v>GEL</v>
          </cell>
          <cell r="G2004">
            <v>0.6</v>
          </cell>
          <cell r="H2004" t="str">
            <v>USD</v>
          </cell>
        </row>
        <row r="2005">
          <cell r="B2005">
            <v>40611</v>
          </cell>
          <cell r="C2005">
            <v>40611</v>
          </cell>
          <cell r="E2005">
            <v>0.21</v>
          </cell>
          <cell r="F2005" t="str">
            <v>GEL</v>
          </cell>
          <cell r="G2005">
            <v>0.12</v>
          </cell>
          <cell r="H2005" t="str">
            <v>USD</v>
          </cell>
        </row>
        <row r="2006">
          <cell r="B2006">
            <v>40611</v>
          </cell>
          <cell r="C2006">
            <v>40611</v>
          </cell>
          <cell r="E2006">
            <v>1.72</v>
          </cell>
          <cell r="F2006" t="str">
            <v>GEL</v>
          </cell>
          <cell r="G2006">
            <v>1</v>
          </cell>
          <cell r="H2006" t="str">
            <v>USD</v>
          </cell>
        </row>
        <row r="2007">
          <cell r="B2007">
            <v>40611</v>
          </cell>
          <cell r="C2007">
            <v>40611</v>
          </cell>
          <cell r="E2007">
            <v>1</v>
          </cell>
          <cell r="F2007" t="str">
            <v>GEL</v>
          </cell>
          <cell r="G2007">
            <v>0.57999999999999996</v>
          </cell>
          <cell r="H2007" t="str">
            <v>USD</v>
          </cell>
        </row>
        <row r="2008">
          <cell r="B2008">
            <v>40611</v>
          </cell>
          <cell r="C2008">
            <v>40611</v>
          </cell>
          <cell r="E2008">
            <v>1.69</v>
          </cell>
          <cell r="F2008" t="str">
            <v>GEL</v>
          </cell>
          <cell r="G2008">
            <v>0.98</v>
          </cell>
          <cell r="H2008" t="str">
            <v>USD</v>
          </cell>
        </row>
        <row r="2009">
          <cell r="B2009">
            <v>40611</v>
          </cell>
          <cell r="C2009">
            <v>40611</v>
          </cell>
          <cell r="E2009">
            <v>2.75</v>
          </cell>
          <cell r="F2009" t="str">
            <v>GEL</v>
          </cell>
          <cell r="G2009">
            <v>1.6</v>
          </cell>
          <cell r="H2009" t="str">
            <v>USD</v>
          </cell>
        </row>
        <row r="2010">
          <cell r="B2010">
            <v>40611</v>
          </cell>
          <cell r="C2010">
            <v>40611</v>
          </cell>
          <cell r="E2010">
            <v>1.3800000000000001</v>
          </cell>
          <cell r="F2010" t="str">
            <v>GEL</v>
          </cell>
          <cell r="G2010">
            <v>0.8</v>
          </cell>
          <cell r="H2010" t="str">
            <v>USD</v>
          </cell>
        </row>
        <row r="2011">
          <cell r="B2011">
            <v>40611</v>
          </cell>
          <cell r="C2011">
            <v>40611</v>
          </cell>
          <cell r="E2011">
            <v>1</v>
          </cell>
          <cell r="F2011" t="str">
            <v>GEL</v>
          </cell>
          <cell r="G2011">
            <v>0.57999999999999996</v>
          </cell>
          <cell r="H2011" t="str">
            <v>USD</v>
          </cell>
        </row>
        <row r="2012">
          <cell r="B2012">
            <v>40611</v>
          </cell>
          <cell r="C2012">
            <v>40611</v>
          </cell>
          <cell r="E2012">
            <v>7.47</v>
          </cell>
          <cell r="F2012" t="str">
            <v>GEL</v>
          </cell>
          <cell r="G2012">
            <v>4.34</v>
          </cell>
          <cell r="H2012" t="str">
            <v>USD</v>
          </cell>
        </row>
        <row r="2013">
          <cell r="B2013">
            <v>40611</v>
          </cell>
          <cell r="C2013">
            <v>40611</v>
          </cell>
          <cell r="E2013">
            <v>0.21</v>
          </cell>
          <cell r="F2013" t="str">
            <v>GEL</v>
          </cell>
          <cell r="G2013">
            <v>0.12</v>
          </cell>
          <cell r="H2013" t="str">
            <v>USD</v>
          </cell>
        </row>
        <row r="2014">
          <cell r="B2014">
            <v>40611</v>
          </cell>
          <cell r="C2014">
            <v>40611</v>
          </cell>
          <cell r="E2014">
            <v>1</v>
          </cell>
          <cell r="F2014" t="str">
            <v>GEL</v>
          </cell>
          <cell r="G2014">
            <v>0.57999999999999996</v>
          </cell>
          <cell r="H2014" t="str">
            <v>USD</v>
          </cell>
        </row>
        <row r="2015">
          <cell r="B2015">
            <v>40611</v>
          </cell>
          <cell r="C2015">
            <v>40611</v>
          </cell>
          <cell r="E2015">
            <v>2.23</v>
          </cell>
          <cell r="F2015" t="str">
            <v>GEL</v>
          </cell>
          <cell r="G2015">
            <v>1.3</v>
          </cell>
          <cell r="H2015" t="str">
            <v>USD</v>
          </cell>
        </row>
        <row r="2016">
          <cell r="B2016">
            <v>40611</v>
          </cell>
          <cell r="C2016">
            <v>40611</v>
          </cell>
          <cell r="E2016">
            <v>1.03</v>
          </cell>
          <cell r="F2016" t="str">
            <v>GEL</v>
          </cell>
          <cell r="G2016">
            <v>0.6</v>
          </cell>
          <cell r="H2016" t="str">
            <v>USD</v>
          </cell>
        </row>
        <row r="2017">
          <cell r="B2017">
            <v>40611</v>
          </cell>
          <cell r="C2017">
            <v>40611</v>
          </cell>
          <cell r="E2017">
            <v>2</v>
          </cell>
          <cell r="F2017" t="str">
            <v>GEL</v>
          </cell>
          <cell r="G2017">
            <v>1.1599999999999999</v>
          </cell>
          <cell r="H2017" t="str">
            <v>USD</v>
          </cell>
        </row>
        <row r="2018">
          <cell r="B2018">
            <v>40611</v>
          </cell>
          <cell r="C2018">
            <v>40611</v>
          </cell>
          <cell r="E2018">
            <v>0.21</v>
          </cell>
          <cell r="F2018" t="str">
            <v>GEL</v>
          </cell>
          <cell r="G2018">
            <v>0.12</v>
          </cell>
          <cell r="H2018" t="str">
            <v>USD</v>
          </cell>
        </row>
        <row r="2019">
          <cell r="B2019">
            <v>40611</v>
          </cell>
          <cell r="C2019">
            <v>40611</v>
          </cell>
          <cell r="E2019">
            <v>4.4400000000000004</v>
          </cell>
          <cell r="F2019" t="str">
            <v>GEL</v>
          </cell>
          <cell r="G2019">
            <v>2.58</v>
          </cell>
          <cell r="H2019" t="str">
            <v>USD</v>
          </cell>
        </row>
        <row r="2020">
          <cell r="B2020">
            <v>40611</v>
          </cell>
          <cell r="C2020">
            <v>40611</v>
          </cell>
          <cell r="E2020">
            <v>2.75</v>
          </cell>
          <cell r="F2020" t="str">
            <v>GEL</v>
          </cell>
          <cell r="G2020">
            <v>1.6</v>
          </cell>
          <cell r="H2020" t="str">
            <v>USD</v>
          </cell>
        </row>
        <row r="2021">
          <cell r="B2021">
            <v>40611</v>
          </cell>
          <cell r="C2021">
            <v>40611</v>
          </cell>
          <cell r="E2021">
            <v>1</v>
          </cell>
          <cell r="F2021" t="str">
            <v>GEL</v>
          </cell>
          <cell r="G2021">
            <v>0.57999999999999996</v>
          </cell>
          <cell r="H2021" t="str">
            <v>USD</v>
          </cell>
        </row>
        <row r="2022">
          <cell r="B2022">
            <v>40611</v>
          </cell>
          <cell r="C2022">
            <v>40611</v>
          </cell>
          <cell r="E2022">
            <v>0.41000000000000003</v>
          </cell>
          <cell r="F2022" t="str">
            <v>GEL</v>
          </cell>
          <cell r="G2022">
            <v>0.24</v>
          </cell>
          <cell r="H2022" t="str">
            <v>USD</v>
          </cell>
        </row>
        <row r="2023">
          <cell r="B2023">
            <v>40611</v>
          </cell>
          <cell r="C2023">
            <v>40611</v>
          </cell>
          <cell r="E2023">
            <v>2.75</v>
          </cell>
          <cell r="F2023" t="str">
            <v>GEL</v>
          </cell>
          <cell r="G2023">
            <v>1.6</v>
          </cell>
          <cell r="H2023" t="str">
            <v>USD</v>
          </cell>
        </row>
        <row r="2024">
          <cell r="B2024">
            <v>40611</v>
          </cell>
          <cell r="C2024">
            <v>40611</v>
          </cell>
          <cell r="E2024">
            <v>3.44</v>
          </cell>
          <cell r="F2024" t="str">
            <v>GEL</v>
          </cell>
          <cell r="G2024">
            <v>2</v>
          </cell>
          <cell r="H2024" t="str">
            <v>USD</v>
          </cell>
        </row>
        <row r="2025">
          <cell r="B2025">
            <v>40611</v>
          </cell>
          <cell r="C2025">
            <v>40611</v>
          </cell>
          <cell r="E2025">
            <v>2.75</v>
          </cell>
          <cell r="F2025" t="str">
            <v>GEL</v>
          </cell>
          <cell r="G2025">
            <v>1.6</v>
          </cell>
          <cell r="H2025" t="str">
            <v>USD</v>
          </cell>
        </row>
        <row r="2026">
          <cell r="B2026">
            <v>40611</v>
          </cell>
          <cell r="C2026">
            <v>40611</v>
          </cell>
          <cell r="E2026">
            <v>0.34</v>
          </cell>
          <cell r="F2026" t="str">
            <v>GEL</v>
          </cell>
          <cell r="G2026">
            <v>0.2</v>
          </cell>
          <cell r="H2026" t="str">
            <v>USD</v>
          </cell>
        </row>
        <row r="2027">
          <cell r="B2027">
            <v>40611</v>
          </cell>
          <cell r="C2027">
            <v>40611</v>
          </cell>
          <cell r="E2027">
            <v>11.69</v>
          </cell>
          <cell r="F2027" t="str">
            <v>GEL</v>
          </cell>
          <cell r="G2027">
            <v>6.8</v>
          </cell>
          <cell r="H2027" t="str">
            <v>USD</v>
          </cell>
        </row>
        <row r="2028">
          <cell r="B2028">
            <v>40611</v>
          </cell>
          <cell r="C2028">
            <v>40611</v>
          </cell>
          <cell r="E2028">
            <v>7.1400000000000006</v>
          </cell>
          <cell r="F2028" t="str">
            <v>GEL</v>
          </cell>
          <cell r="G2028">
            <v>4.1399999999999997</v>
          </cell>
          <cell r="H2028" t="str">
            <v>USD</v>
          </cell>
        </row>
        <row r="2029">
          <cell r="B2029">
            <v>40611</v>
          </cell>
          <cell r="C2029">
            <v>40611</v>
          </cell>
          <cell r="E2029">
            <v>1</v>
          </cell>
          <cell r="F2029" t="str">
            <v>GEL</v>
          </cell>
          <cell r="G2029">
            <v>0.57999999999999996</v>
          </cell>
          <cell r="H2029" t="str">
            <v>USD</v>
          </cell>
        </row>
        <row r="2030">
          <cell r="B2030">
            <v>40611</v>
          </cell>
          <cell r="C2030">
            <v>40611</v>
          </cell>
          <cell r="E2030">
            <v>1.03</v>
          </cell>
          <cell r="F2030" t="str">
            <v>GEL</v>
          </cell>
          <cell r="G2030">
            <v>0.6</v>
          </cell>
          <cell r="H2030" t="str">
            <v>USD</v>
          </cell>
        </row>
        <row r="2031">
          <cell r="B2031">
            <v>40611</v>
          </cell>
          <cell r="C2031">
            <v>40611</v>
          </cell>
          <cell r="E2031">
            <v>0.21</v>
          </cell>
          <cell r="F2031" t="str">
            <v>GEL</v>
          </cell>
          <cell r="G2031">
            <v>0.12</v>
          </cell>
          <cell r="H2031" t="str">
            <v>USD</v>
          </cell>
        </row>
        <row r="2032">
          <cell r="B2032">
            <v>40611</v>
          </cell>
          <cell r="C2032">
            <v>40611</v>
          </cell>
          <cell r="E2032">
            <v>1.72</v>
          </cell>
          <cell r="F2032" t="str">
            <v>GEL</v>
          </cell>
          <cell r="G2032">
            <v>1</v>
          </cell>
          <cell r="H2032" t="str">
            <v>USD</v>
          </cell>
        </row>
        <row r="2033">
          <cell r="B2033">
            <v>40611</v>
          </cell>
          <cell r="C2033">
            <v>40611</v>
          </cell>
          <cell r="E2033">
            <v>0.69000000000000006</v>
          </cell>
          <cell r="F2033" t="str">
            <v>GEL</v>
          </cell>
          <cell r="G2033">
            <v>0.4</v>
          </cell>
          <cell r="H2033" t="str">
            <v>USD</v>
          </cell>
        </row>
        <row r="2034">
          <cell r="B2034">
            <v>40611</v>
          </cell>
          <cell r="C2034">
            <v>40611</v>
          </cell>
          <cell r="E2034">
            <v>1.72</v>
          </cell>
          <cell r="F2034" t="str">
            <v>GEL</v>
          </cell>
          <cell r="G2034">
            <v>1</v>
          </cell>
          <cell r="H2034" t="str">
            <v>USD</v>
          </cell>
        </row>
        <row r="2035">
          <cell r="B2035">
            <v>40611</v>
          </cell>
          <cell r="C2035">
            <v>40611</v>
          </cell>
          <cell r="E2035">
            <v>1.72</v>
          </cell>
          <cell r="F2035" t="str">
            <v>GEL</v>
          </cell>
          <cell r="G2035">
            <v>1</v>
          </cell>
          <cell r="H2035" t="str">
            <v>USD</v>
          </cell>
        </row>
        <row r="2036">
          <cell r="B2036">
            <v>40611</v>
          </cell>
          <cell r="C2036">
            <v>40611</v>
          </cell>
          <cell r="E2036">
            <v>2.41</v>
          </cell>
          <cell r="F2036" t="str">
            <v>GEL</v>
          </cell>
          <cell r="G2036">
            <v>1.4000000000000001</v>
          </cell>
          <cell r="H2036" t="str">
            <v>USD</v>
          </cell>
        </row>
        <row r="2037">
          <cell r="B2037">
            <v>40611</v>
          </cell>
          <cell r="C2037">
            <v>40611</v>
          </cell>
          <cell r="E2037">
            <v>2.75</v>
          </cell>
          <cell r="F2037" t="str">
            <v>GEL</v>
          </cell>
          <cell r="G2037">
            <v>1.6</v>
          </cell>
          <cell r="H2037" t="str">
            <v>USD</v>
          </cell>
        </row>
        <row r="2038">
          <cell r="B2038">
            <v>40611</v>
          </cell>
          <cell r="C2038">
            <v>40611</v>
          </cell>
          <cell r="E2038">
            <v>0.21</v>
          </cell>
          <cell r="F2038" t="str">
            <v>GEL</v>
          </cell>
          <cell r="G2038">
            <v>0.12</v>
          </cell>
          <cell r="H2038" t="str">
            <v>USD</v>
          </cell>
        </row>
        <row r="2039">
          <cell r="B2039">
            <v>40611</v>
          </cell>
          <cell r="C2039">
            <v>40611</v>
          </cell>
          <cell r="E2039">
            <v>0.34</v>
          </cell>
          <cell r="F2039" t="str">
            <v>GEL</v>
          </cell>
          <cell r="G2039">
            <v>0.2</v>
          </cell>
          <cell r="H2039" t="str">
            <v>USD</v>
          </cell>
        </row>
        <row r="2040">
          <cell r="B2040">
            <v>40611</v>
          </cell>
          <cell r="C2040">
            <v>40611</v>
          </cell>
          <cell r="E2040">
            <v>1.72</v>
          </cell>
          <cell r="F2040" t="str">
            <v>GEL</v>
          </cell>
          <cell r="G2040">
            <v>1</v>
          </cell>
          <cell r="H2040" t="str">
            <v>USD</v>
          </cell>
        </row>
        <row r="2041">
          <cell r="B2041">
            <v>40611</v>
          </cell>
          <cell r="C2041">
            <v>40611</v>
          </cell>
          <cell r="E2041">
            <v>2.41</v>
          </cell>
          <cell r="F2041" t="str">
            <v>GEL</v>
          </cell>
          <cell r="G2041">
            <v>1.4000000000000001</v>
          </cell>
          <cell r="H2041" t="str">
            <v>USD</v>
          </cell>
        </row>
        <row r="2042">
          <cell r="B2042">
            <v>40611</v>
          </cell>
          <cell r="C2042">
            <v>40611</v>
          </cell>
          <cell r="E2042">
            <v>0.34</v>
          </cell>
          <cell r="F2042" t="str">
            <v>GEL</v>
          </cell>
          <cell r="G2042">
            <v>0.2</v>
          </cell>
          <cell r="H2042" t="str">
            <v>USD</v>
          </cell>
        </row>
        <row r="2043">
          <cell r="B2043">
            <v>40611</v>
          </cell>
          <cell r="C2043">
            <v>40611</v>
          </cell>
          <cell r="E2043">
            <v>1.03</v>
          </cell>
          <cell r="F2043" t="str">
            <v>GEL</v>
          </cell>
          <cell r="G2043">
            <v>0.6</v>
          </cell>
          <cell r="H2043" t="str">
            <v>USD</v>
          </cell>
        </row>
        <row r="2044">
          <cell r="B2044">
            <v>40611</v>
          </cell>
          <cell r="C2044">
            <v>40611</v>
          </cell>
          <cell r="E2044">
            <v>0.34</v>
          </cell>
          <cell r="F2044" t="str">
            <v>GEL</v>
          </cell>
          <cell r="G2044">
            <v>0.2</v>
          </cell>
          <cell r="H2044" t="str">
            <v>USD</v>
          </cell>
        </row>
        <row r="2045">
          <cell r="B2045">
            <v>40611</v>
          </cell>
          <cell r="C2045">
            <v>40611</v>
          </cell>
          <cell r="E2045">
            <v>0.86</v>
          </cell>
          <cell r="F2045" t="str">
            <v>GEL</v>
          </cell>
          <cell r="G2045">
            <v>0.5</v>
          </cell>
          <cell r="H2045" t="str">
            <v>USD</v>
          </cell>
        </row>
        <row r="2046">
          <cell r="B2046">
            <v>40611</v>
          </cell>
          <cell r="C2046">
            <v>40611</v>
          </cell>
          <cell r="E2046">
            <v>1.3800000000000001</v>
          </cell>
          <cell r="F2046" t="str">
            <v>GEL</v>
          </cell>
          <cell r="G2046">
            <v>0.8</v>
          </cell>
          <cell r="H2046" t="str">
            <v>USD</v>
          </cell>
        </row>
        <row r="2047">
          <cell r="B2047">
            <v>40611</v>
          </cell>
          <cell r="C2047">
            <v>40611</v>
          </cell>
          <cell r="E2047">
            <v>0.21</v>
          </cell>
          <cell r="F2047" t="str">
            <v>GEL</v>
          </cell>
          <cell r="G2047">
            <v>0.12</v>
          </cell>
          <cell r="H2047" t="str">
            <v>USD</v>
          </cell>
        </row>
        <row r="2048">
          <cell r="B2048">
            <v>40611</v>
          </cell>
          <cell r="C2048">
            <v>40611</v>
          </cell>
          <cell r="E2048">
            <v>2.75</v>
          </cell>
          <cell r="F2048" t="str">
            <v>GEL</v>
          </cell>
          <cell r="G2048">
            <v>1.6</v>
          </cell>
          <cell r="H2048" t="str">
            <v>USD</v>
          </cell>
        </row>
        <row r="2049">
          <cell r="B2049">
            <v>40611</v>
          </cell>
          <cell r="C2049">
            <v>40611</v>
          </cell>
          <cell r="E2049">
            <v>2.75</v>
          </cell>
          <cell r="F2049" t="str">
            <v>GEL</v>
          </cell>
          <cell r="G2049">
            <v>1.6</v>
          </cell>
          <cell r="H2049" t="str">
            <v>USD</v>
          </cell>
        </row>
        <row r="2050">
          <cell r="B2050">
            <v>40611</v>
          </cell>
          <cell r="C2050">
            <v>40611</v>
          </cell>
          <cell r="E2050">
            <v>2.75</v>
          </cell>
          <cell r="F2050" t="str">
            <v>GEL</v>
          </cell>
          <cell r="G2050">
            <v>1.6</v>
          </cell>
          <cell r="H2050" t="str">
            <v>USD</v>
          </cell>
        </row>
        <row r="2051">
          <cell r="B2051">
            <v>40611</v>
          </cell>
          <cell r="C2051">
            <v>40611</v>
          </cell>
          <cell r="E2051">
            <v>2.75</v>
          </cell>
          <cell r="F2051" t="str">
            <v>GEL</v>
          </cell>
          <cell r="G2051">
            <v>1.6</v>
          </cell>
          <cell r="H2051" t="str">
            <v>USD</v>
          </cell>
        </row>
        <row r="2052">
          <cell r="B2052">
            <v>40611</v>
          </cell>
          <cell r="C2052">
            <v>40611</v>
          </cell>
          <cell r="E2052">
            <v>0.69000000000000006</v>
          </cell>
          <cell r="F2052" t="str">
            <v>GEL</v>
          </cell>
          <cell r="G2052">
            <v>0.4</v>
          </cell>
          <cell r="H2052" t="str">
            <v>USD</v>
          </cell>
        </row>
        <row r="2053">
          <cell r="B2053">
            <v>40611</v>
          </cell>
          <cell r="C2053">
            <v>40611</v>
          </cell>
          <cell r="E2053">
            <v>0.69000000000000006</v>
          </cell>
          <cell r="F2053" t="str">
            <v>GEL</v>
          </cell>
          <cell r="G2053">
            <v>0.4</v>
          </cell>
          <cell r="H2053" t="str">
            <v>USD</v>
          </cell>
        </row>
        <row r="2054">
          <cell r="B2054">
            <v>40611</v>
          </cell>
          <cell r="C2054">
            <v>40611</v>
          </cell>
          <cell r="E2054">
            <v>2.06</v>
          </cell>
          <cell r="F2054" t="str">
            <v>GEL</v>
          </cell>
          <cell r="G2054">
            <v>1.2</v>
          </cell>
          <cell r="H2054" t="str">
            <v>USD</v>
          </cell>
        </row>
        <row r="2055">
          <cell r="B2055">
            <v>40611</v>
          </cell>
          <cell r="C2055">
            <v>40611</v>
          </cell>
          <cell r="E2055">
            <v>0.69000000000000006</v>
          </cell>
          <cell r="F2055" t="str">
            <v>GEL</v>
          </cell>
          <cell r="G2055">
            <v>0.4</v>
          </cell>
          <cell r="H2055" t="str">
            <v>USD</v>
          </cell>
        </row>
        <row r="2056">
          <cell r="B2056">
            <v>40611</v>
          </cell>
          <cell r="C2056">
            <v>40611</v>
          </cell>
          <cell r="E2056">
            <v>0.69000000000000006</v>
          </cell>
          <cell r="F2056" t="str">
            <v>GEL</v>
          </cell>
          <cell r="G2056">
            <v>0.4</v>
          </cell>
          <cell r="H2056" t="str">
            <v>USD</v>
          </cell>
        </row>
        <row r="2057">
          <cell r="B2057">
            <v>40611</v>
          </cell>
          <cell r="C2057">
            <v>40611</v>
          </cell>
          <cell r="E2057">
            <v>0.21</v>
          </cell>
          <cell r="F2057" t="str">
            <v>GEL</v>
          </cell>
          <cell r="G2057">
            <v>0.12</v>
          </cell>
          <cell r="H2057" t="str">
            <v>USD</v>
          </cell>
        </row>
        <row r="2058">
          <cell r="B2058">
            <v>40611</v>
          </cell>
          <cell r="C2058">
            <v>40611</v>
          </cell>
          <cell r="E2058">
            <v>0.34</v>
          </cell>
          <cell r="F2058" t="str">
            <v>GEL</v>
          </cell>
          <cell r="G2058">
            <v>0.2</v>
          </cell>
          <cell r="H2058" t="str">
            <v>USD</v>
          </cell>
        </row>
        <row r="2059">
          <cell r="B2059">
            <v>40611</v>
          </cell>
          <cell r="C2059">
            <v>40611</v>
          </cell>
          <cell r="E2059">
            <v>2.75</v>
          </cell>
          <cell r="F2059" t="str">
            <v>GEL</v>
          </cell>
          <cell r="G2059">
            <v>1.6</v>
          </cell>
          <cell r="H2059" t="str">
            <v>USD</v>
          </cell>
        </row>
        <row r="2060">
          <cell r="B2060">
            <v>40611</v>
          </cell>
          <cell r="C2060">
            <v>40611</v>
          </cell>
          <cell r="E2060">
            <v>2.75</v>
          </cell>
          <cell r="F2060" t="str">
            <v>GEL</v>
          </cell>
          <cell r="G2060">
            <v>1.6</v>
          </cell>
          <cell r="H2060" t="str">
            <v>USD</v>
          </cell>
        </row>
        <row r="2061">
          <cell r="B2061">
            <v>40611</v>
          </cell>
          <cell r="C2061">
            <v>40611</v>
          </cell>
          <cell r="E2061">
            <v>2.75</v>
          </cell>
          <cell r="F2061" t="str">
            <v>GEL</v>
          </cell>
          <cell r="G2061">
            <v>1.6</v>
          </cell>
          <cell r="H2061" t="str">
            <v>USD</v>
          </cell>
        </row>
        <row r="2062">
          <cell r="B2062">
            <v>40611</v>
          </cell>
          <cell r="C2062">
            <v>40611</v>
          </cell>
          <cell r="E2062">
            <v>0.34</v>
          </cell>
          <cell r="F2062" t="str">
            <v>GEL</v>
          </cell>
          <cell r="G2062">
            <v>0.2</v>
          </cell>
          <cell r="H2062" t="str">
            <v>USD</v>
          </cell>
        </row>
        <row r="2063">
          <cell r="B2063">
            <v>40611</v>
          </cell>
          <cell r="C2063">
            <v>40611</v>
          </cell>
          <cell r="E2063">
            <v>1.37</v>
          </cell>
          <cell r="F2063" t="str">
            <v>GEL</v>
          </cell>
          <cell r="G2063">
            <v>0.8</v>
          </cell>
          <cell r="H2063" t="str">
            <v>USD</v>
          </cell>
        </row>
        <row r="2064">
          <cell r="B2064">
            <v>40611</v>
          </cell>
          <cell r="C2064">
            <v>40611</v>
          </cell>
          <cell r="E2064">
            <v>2.41</v>
          </cell>
          <cell r="F2064" t="str">
            <v>GEL</v>
          </cell>
          <cell r="G2064">
            <v>1.4000000000000001</v>
          </cell>
          <cell r="H2064" t="str">
            <v>USD</v>
          </cell>
        </row>
        <row r="2065">
          <cell r="B2065">
            <v>40611</v>
          </cell>
          <cell r="C2065">
            <v>40611</v>
          </cell>
          <cell r="E2065">
            <v>0.34</v>
          </cell>
          <cell r="F2065" t="str">
            <v>GEL</v>
          </cell>
          <cell r="G2065">
            <v>0.2</v>
          </cell>
          <cell r="H2065" t="str">
            <v>USD</v>
          </cell>
        </row>
        <row r="2066">
          <cell r="B2066">
            <v>40611</v>
          </cell>
          <cell r="C2066">
            <v>40611</v>
          </cell>
          <cell r="E2066">
            <v>0.69000000000000006</v>
          </cell>
          <cell r="F2066" t="str">
            <v>GEL</v>
          </cell>
          <cell r="G2066">
            <v>0.4</v>
          </cell>
          <cell r="H2066" t="str">
            <v>USD</v>
          </cell>
        </row>
        <row r="2067">
          <cell r="B2067">
            <v>40611</v>
          </cell>
          <cell r="C2067">
            <v>40611</v>
          </cell>
          <cell r="E2067">
            <v>2.75</v>
          </cell>
          <cell r="F2067" t="str">
            <v>GEL</v>
          </cell>
          <cell r="G2067">
            <v>1.6</v>
          </cell>
          <cell r="H2067" t="str">
            <v>USD</v>
          </cell>
        </row>
        <row r="2068">
          <cell r="B2068">
            <v>40611</v>
          </cell>
          <cell r="C2068">
            <v>40611</v>
          </cell>
          <cell r="E2068">
            <v>20.100000000000001</v>
          </cell>
          <cell r="F2068" t="str">
            <v>GEL</v>
          </cell>
          <cell r="G2068">
            <v>11.700000000000001</v>
          </cell>
          <cell r="H2068" t="str">
            <v>USD</v>
          </cell>
        </row>
        <row r="2069">
          <cell r="B2069">
            <v>40611</v>
          </cell>
          <cell r="C2069">
            <v>40611</v>
          </cell>
          <cell r="E2069">
            <v>13.4</v>
          </cell>
          <cell r="F2069" t="str">
            <v>GEL</v>
          </cell>
          <cell r="G2069">
            <v>7.8</v>
          </cell>
          <cell r="H2069" t="str">
            <v>USD</v>
          </cell>
        </row>
        <row r="2070">
          <cell r="B2070">
            <v>40611</v>
          </cell>
          <cell r="C2070">
            <v>40611</v>
          </cell>
          <cell r="E2070">
            <v>73.739999999999995</v>
          </cell>
          <cell r="F2070" t="str">
            <v>GEL</v>
          </cell>
          <cell r="G2070">
            <v>42.9</v>
          </cell>
          <cell r="H2070" t="str">
            <v>USD</v>
          </cell>
        </row>
        <row r="2071">
          <cell r="B2071">
            <v>40611</v>
          </cell>
          <cell r="C2071">
            <v>40611</v>
          </cell>
          <cell r="E2071">
            <v>6.7</v>
          </cell>
          <cell r="F2071" t="str">
            <v>GEL</v>
          </cell>
          <cell r="G2071">
            <v>3.9</v>
          </cell>
          <cell r="H2071" t="str">
            <v>USD</v>
          </cell>
        </row>
        <row r="2072">
          <cell r="B2072">
            <v>40611</v>
          </cell>
          <cell r="C2072">
            <v>40611</v>
          </cell>
          <cell r="E2072">
            <v>40.22</v>
          </cell>
          <cell r="F2072" t="str">
            <v>GEL</v>
          </cell>
          <cell r="G2072">
            <v>23.400000000000002</v>
          </cell>
          <cell r="H2072" t="str">
            <v>USD</v>
          </cell>
        </row>
        <row r="2073">
          <cell r="B2073">
            <v>40611</v>
          </cell>
          <cell r="C2073">
            <v>40611</v>
          </cell>
          <cell r="E2073">
            <v>6.7</v>
          </cell>
          <cell r="F2073" t="str">
            <v>GEL</v>
          </cell>
          <cell r="G2073">
            <v>3.9</v>
          </cell>
          <cell r="H2073" t="str">
            <v>USD</v>
          </cell>
        </row>
        <row r="2074">
          <cell r="B2074">
            <v>40611</v>
          </cell>
          <cell r="C2074">
            <v>40611</v>
          </cell>
          <cell r="E2074">
            <v>6.7</v>
          </cell>
          <cell r="F2074" t="str">
            <v>GEL</v>
          </cell>
          <cell r="G2074">
            <v>3.9</v>
          </cell>
          <cell r="H2074" t="str">
            <v>USD</v>
          </cell>
        </row>
        <row r="2075">
          <cell r="B2075">
            <v>40611</v>
          </cell>
          <cell r="C2075">
            <v>40611</v>
          </cell>
          <cell r="E2075">
            <v>40.22</v>
          </cell>
          <cell r="F2075" t="str">
            <v>GEL</v>
          </cell>
          <cell r="G2075">
            <v>23.400000000000002</v>
          </cell>
          <cell r="H2075" t="str">
            <v>USD</v>
          </cell>
        </row>
        <row r="2076">
          <cell r="B2076">
            <v>40611</v>
          </cell>
          <cell r="C2076">
            <v>40611</v>
          </cell>
          <cell r="E2076">
            <v>40.22</v>
          </cell>
          <cell r="F2076" t="str">
            <v>GEL</v>
          </cell>
          <cell r="G2076">
            <v>23.400000000000002</v>
          </cell>
          <cell r="H2076" t="str">
            <v>USD</v>
          </cell>
        </row>
        <row r="2077">
          <cell r="B2077">
            <v>40611</v>
          </cell>
          <cell r="C2077">
            <v>40611</v>
          </cell>
          <cell r="E2077">
            <v>0.69000000000000006</v>
          </cell>
          <cell r="F2077" t="str">
            <v>GEL</v>
          </cell>
          <cell r="G2077">
            <v>0.4</v>
          </cell>
          <cell r="H2077" t="str">
            <v>USD</v>
          </cell>
        </row>
        <row r="2078">
          <cell r="B2078">
            <v>40611</v>
          </cell>
          <cell r="C2078">
            <v>40611</v>
          </cell>
          <cell r="E2078">
            <v>2.75</v>
          </cell>
          <cell r="F2078" t="str">
            <v>GEL</v>
          </cell>
          <cell r="G2078">
            <v>1.6</v>
          </cell>
          <cell r="H2078" t="str">
            <v>USD</v>
          </cell>
        </row>
        <row r="2079">
          <cell r="B2079">
            <v>40611</v>
          </cell>
          <cell r="C2079">
            <v>40611</v>
          </cell>
          <cell r="E2079">
            <v>0.34</v>
          </cell>
          <cell r="F2079" t="str">
            <v>GEL</v>
          </cell>
          <cell r="G2079">
            <v>0.2</v>
          </cell>
          <cell r="H2079" t="str">
            <v>USD</v>
          </cell>
        </row>
        <row r="2080">
          <cell r="B2080">
            <v>40611</v>
          </cell>
          <cell r="C2080">
            <v>40611</v>
          </cell>
          <cell r="E2080">
            <v>0.34</v>
          </cell>
          <cell r="F2080" t="str">
            <v>GEL</v>
          </cell>
          <cell r="G2080">
            <v>0.2</v>
          </cell>
          <cell r="H2080" t="str">
            <v>USD</v>
          </cell>
        </row>
        <row r="2081">
          <cell r="B2081">
            <v>40611</v>
          </cell>
          <cell r="C2081">
            <v>40611</v>
          </cell>
          <cell r="E2081">
            <v>13.4</v>
          </cell>
          <cell r="F2081" t="str">
            <v>GEL</v>
          </cell>
          <cell r="G2081">
            <v>7.8</v>
          </cell>
          <cell r="H2081" t="str">
            <v>USD</v>
          </cell>
        </row>
        <row r="2082">
          <cell r="B2082">
            <v>40611</v>
          </cell>
          <cell r="C2082">
            <v>40611</v>
          </cell>
          <cell r="E2082">
            <v>13.4</v>
          </cell>
          <cell r="F2082" t="str">
            <v>GEL</v>
          </cell>
          <cell r="G2082">
            <v>7.8</v>
          </cell>
          <cell r="H2082" t="str">
            <v>USD</v>
          </cell>
        </row>
        <row r="2083">
          <cell r="B2083">
            <v>40611</v>
          </cell>
          <cell r="C2083">
            <v>40611</v>
          </cell>
          <cell r="E2083">
            <v>6.7</v>
          </cell>
          <cell r="F2083" t="str">
            <v>GEL</v>
          </cell>
          <cell r="G2083">
            <v>3.9</v>
          </cell>
          <cell r="H2083" t="str">
            <v>USD</v>
          </cell>
        </row>
        <row r="2084">
          <cell r="B2084">
            <v>40611</v>
          </cell>
          <cell r="C2084">
            <v>40611</v>
          </cell>
          <cell r="E2084">
            <v>26.8</v>
          </cell>
          <cell r="F2084" t="str">
            <v>GEL</v>
          </cell>
          <cell r="G2084">
            <v>15.6</v>
          </cell>
          <cell r="H2084" t="str">
            <v>USD</v>
          </cell>
        </row>
        <row r="2085">
          <cell r="B2085">
            <v>40611</v>
          </cell>
          <cell r="C2085">
            <v>40611</v>
          </cell>
          <cell r="E2085">
            <v>6.7</v>
          </cell>
          <cell r="F2085" t="str">
            <v>GEL</v>
          </cell>
          <cell r="G2085">
            <v>3.9</v>
          </cell>
          <cell r="H2085" t="str">
            <v>USD</v>
          </cell>
        </row>
        <row r="2086">
          <cell r="B2086">
            <v>40611</v>
          </cell>
          <cell r="C2086">
            <v>40611</v>
          </cell>
          <cell r="E2086">
            <v>60.33</v>
          </cell>
          <cell r="F2086" t="str">
            <v>GEL</v>
          </cell>
          <cell r="G2086">
            <v>35.1</v>
          </cell>
          <cell r="H2086" t="str">
            <v>USD</v>
          </cell>
        </row>
        <row r="2087">
          <cell r="B2087">
            <v>40611</v>
          </cell>
          <cell r="C2087">
            <v>40611</v>
          </cell>
          <cell r="E2087">
            <v>40.22</v>
          </cell>
          <cell r="F2087" t="str">
            <v>GEL</v>
          </cell>
          <cell r="G2087">
            <v>23.400000000000002</v>
          </cell>
          <cell r="H2087" t="str">
            <v>USD</v>
          </cell>
        </row>
        <row r="2088">
          <cell r="B2088">
            <v>40611</v>
          </cell>
          <cell r="C2088">
            <v>40611</v>
          </cell>
          <cell r="E2088">
            <v>13.4</v>
          </cell>
          <cell r="F2088" t="str">
            <v>GEL</v>
          </cell>
          <cell r="G2088">
            <v>7.8</v>
          </cell>
          <cell r="H2088" t="str">
            <v>USD</v>
          </cell>
        </row>
        <row r="2089">
          <cell r="B2089">
            <v>40611</v>
          </cell>
          <cell r="C2089">
            <v>40611</v>
          </cell>
          <cell r="E2089">
            <v>13.41</v>
          </cell>
          <cell r="F2089" t="str">
            <v>GEL</v>
          </cell>
          <cell r="G2089">
            <v>7.8</v>
          </cell>
          <cell r="H2089" t="str">
            <v>USD</v>
          </cell>
        </row>
        <row r="2090">
          <cell r="B2090">
            <v>40611</v>
          </cell>
          <cell r="C2090">
            <v>40611</v>
          </cell>
          <cell r="E2090">
            <v>6.7</v>
          </cell>
          <cell r="F2090" t="str">
            <v>GEL</v>
          </cell>
          <cell r="G2090">
            <v>3.9</v>
          </cell>
          <cell r="H2090" t="str">
            <v>USD</v>
          </cell>
        </row>
        <row r="2091">
          <cell r="B2091">
            <v>40611</v>
          </cell>
          <cell r="C2091">
            <v>40611</v>
          </cell>
          <cell r="E2091">
            <v>6.7</v>
          </cell>
          <cell r="F2091" t="str">
            <v>GEL</v>
          </cell>
          <cell r="G2091">
            <v>3.9</v>
          </cell>
          <cell r="H2091" t="str">
            <v>USD</v>
          </cell>
        </row>
        <row r="2092">
          <cell r="B2092">
            <v>40611</v>
          </cell>
          <cell r="C2092">
            <v>40611</v>
          </cell>
          <cell r="E2092">
            <v>3.35</v>
          </cell>
          <cell r="F2092" t="str">
            <v>GEL</v>
          </cell>
          <cell r="G2092">
            <v>1.95</v>
          </cell>
          <cell r="H2092" t="str">
            <v>USD</v>
          </cell>
        </row>
        <row r="2093">
          <cell r="B2093">
            <v>40611</v>
          </cell>
          <cell r="C2093">
            <v>40611</v>
          </cell>
          <cell r="E2093">
            <v>6.7</v>
          </cell>
          <cell r="F2093" t="str">
            <v>GEL</v>
          </cell>
          <cell r="G2093">
            <v>3.9</v>
          </cell>
          <cell r="H2093" t="str">
            <v>USD</v>
          </cell>
        </row>
        <row r="2094">
          <cell r="B2094">
            <v>40611</v>
          </cell>
          <cell r="C2094">
            <v>40611</v>
          </cell>
          <cell r="E2094">
            <v>40.22</v>
          </cell>
          <cell r="F2094" t="str">
            <v>GEL</v>
          </cell>
          <cell r="G2094">
            <v>23.400000000000002</v>
          </cell>
          <cell r="H2094" t="str">
            <v>USD</v>
          </cell>
        </row>
        <row r="2095">
          <cell r="B2095">
            <v>40611</v>
          </cell>
          <cell r="C2095">
            <v>40611</v>
          </cell>
          <cell r="E2095">
            <v>56.97</v>
          </cell>
          <cell r="F2095" t="str">
            <v>GEL</v>
          </cell>
          <cell r="G2095">
            <v>33.15</v>
          </cell>
          <cell r="H2095" t="str">
            <v>USD</v>
          </cell>
        </row>
        <row r="2096">
          <cell r="B2096">
            <v>40611</v>
          </cell>
          <cell r="C2096">
            <v>40611</v>
          </cell>
          <cell r="E2096">
            <v>40.22</v>
          </cell>
          <cell r="F2096" t="str">
            <v>GEL</v>
          </cell>
          <cell r="G2096">
            <v>23.400000000000002</v>
          </cell>
          <cell r="H2096" t="str">
            <v>USD</v>
          </cell>
        </row>
        <row r="2097">
          <cell r="B2097">
            <v>40611</v>
          </cell>
          <cell r="C2097">
            <v>40611</v>
          </cell>
          <cell r="E2097">
            <v>5.36</v>
          </cell>
          <cell r="F2097" t="str">
            <v>GEL</v>
          </cell>
          <cell r="G2097">
            <v>3.12</v>
          </cell>
          <cell r="H2097" t="str">
            <v>USD</v>
          </cell>
        </row>
        <row r="2098">
          <cell r="B2098">
            <v>40611</v>
          </cell>
          <cell r="C2098">
            <v>40611</v>
          </cell>
          <cell r="E2098">
            <v>13.4</v>
          </cell>
          <cell r="F2098" t="str">
            <v>GEL</v>
          </cell>
          <cell r="G2098">
            <v>7.8</v>
          </cell>
          <cell r="H2098" t="str">
            <v>USD</v>
          </cell>
        </row>
        <row r="2099">
          <cell r="B2099">
            <v>40611</v>
          </cell>
          <cell r="C2099">
            <v>40611</v>
          </cell>
          <cell r="E2099">
            <v>20.11</v>
          </cell>
          <cell r="F2099" t="str">
            <v>GEL</v>
          </cell>
          <cell r="G2099">
            <v>11.700000000000001</v>
          </cell>
          <cell r="H2099" t="str">
            <v>USD</v>
          </cell>
        </row>
        <row r="2100">
          <cell r="B2100">
            <v>40611</v>
          </cell>
          <cell r="C2100">
            <v>40611</v>
          </cell>
          <cell r="E2100">
            <v>6.7</v>
          </cell>
          <cell r="F2100" t="str">
            <v>GEL</v>
          </cell>
          <cell r="G2100">
            <v>3.9</v>
          </cell>
          <cell r="H2100" t="str">
            <v>USD</v>
          </cell>
        </row>
        <row r="2101">
          <cell r="B2101">
            <v>40611</v>
          </cell>
          <cell r="C2101">
            <v>40611</v>
          </cell>
          <cell r="E2101">
            <v>3.35</v>
          </cell>
          <cell r="F2101" t="str">
            <v>GEL</v>
          </cell>
          <cell r="G2101">
            <v>1.95</v>
          </cell>
          <cell r="H2101" t="str">
            <v>USD</v>
          </cell>
        </row>
        <row r="2102">
          <cell r="B2102">
            <v>40611</v>
          </cell>
          <cell r="C2102">
            <v>40611</v>
          </cell>
          <cell r="E2102">
            <v>3.35</v>
          </cell>
          <cell r="F2102" t="str">
            <v>GEL</v>
          </cell>
          <cell r="G2102">
            <v>1.95</v>
          </cell>
          <cell r="H2102" t="str">
            <v>USD</v>
          </cell>
        </row>
        <row r="2103">
          <cell r="B2103">
            <v>40611</v>
          </cell>
          <cell r="C2103">
            <v>40611</v>
          </cell>
          <cell r="E2103">
            <v>6.7</v>
          </cell>
          <cell r="F2103" t="str">
            <v>GEL</v>
          </cell>
          <cell r="G2103">
            <v>3.9</v>
          </cell>
          <cell r="H2103" t="str">
            <v>USD</v>
          </cell>
        </row>
        <row r="2104">
          <cell r="B2104">
            <v>40611</v>
          </cell>
          <cell r="C2104">
            <v>40611</v>
          </cell>
          <cell r="E2104">
            <v>6.7</v>
          </cell>
          <cell r="F2104" t="str">
            <v>GEL</v>
          </cell>
          <cell r="G2104">
            <v>3.9</v>
          </cell>
          <cell r="H2104" t="str">
            <v>USD</v>
          </cell>
        </row>
        <row r="2105">
          <cell r="B2105">
            <v>40611</v>
          </cell>
          <cell r="C2105">
            <v>40611</v>
          </cell>
          <cell r="E2105">
            <v>3.35</v>
          </cell>
          <cell r="F2105" t="str">
            <v>GEL</v>
          </cell>
          <cell r="G2105">
            <v>1.95</v>
          </cell>
          <cell r="H2105" t="str">
            <v>USD</v>
          </cell>
        </row>
        <row r="2106">
          <cell r="B2106">
            <v>40611</v>
          </cell>
          <cell r="C2106">
            <v>40611</v>
          </cell>
          <cell r="E2106">
            <v>3.35</v>
          </cell>
          <cell r="F2106" t="str">
            <v>GEL</v>
          </cell>
          <cell r="G2106">
            <v>1.95</v>
          </cell>
          <cell r="H2106" t="str">
            <v>USD</v>
          </cell>
        </row>
        <row r="2107">
          <cell r="B2107">
            <v>40611</v>
          </cell>
          <cell r="C2107">
            <v>40611</v>
          </cell>
          <cell r="E2107">
            <v>33.520000000000003</v>
          </cell>
          <cell r="F2107" t="str">
            <v>GEL</v>
          </cell>
          <cell r="G2107">
            <v>19.5</v>
          </cell>
          <cell r="H2107" t="str">
            <v>USD</v>
          </cell>
        </row>
        <row r="2108">
          <cell r="B2108">
            <v>40611</v>
          </cell>
          <cell r="C2108">
            <v>40611</v>
          </cell>
          <cell r="E2108">
            <v>13.41</v>
          </cell>
          <cell r="F2108" t="str">
            <v>GEL</v>
          </cell>
          <cell r="G2108">
            <v>7.8</v>
          </cell>
          <cell r="H2108" t="str">
            <v>USD</v>
          </cell>
        </row>
        <row r="2109">
          <cell r="B2109">
            <v>40611</v>
          </cell>
          <cell r="C2109">
            <v>40611</v>
          </cell>
          <cell r="E2109">
            <v>6.7</v>
          </cell>
          <cell r="F2109" t="str">
            <v>GEL</v>
          </cell>
          <cell r="G2109">
            <v>3.9</v>
          </cell>
          <cell r="H2109" t="str">
            <v>USD</v>
          </cell>
        </row>
        <row r="2110">
          <cell r="B2110">
            <v>40611</v>
          </cell>
          <cell r="C2110">
            <v>40611</v>
          </cell>
          <cell r="E2110">
            <v>13.4</v>
          </cell>
          <cell r="F2110" t="str">
            <v>GEL</v>
          </cell>
          <cell r="G2110">
            <v>7.8</v>
          </cell>
          <cell r="H2110" t="str">
            <v>USD</v>
          </cell>
        </row>
        <row r="2111">
          <cell r="B2111">
            <v>40611</v>
          </cell>
          <cell r="C2111">
            <v>40611</v>
          </cell>
          <cell r="E2111">
            <v>6.7</v>
          </cell>
          <cell r="F2111" t="str">
            <v>GEL</v>
          </cell>
          <cell r="G2111">
            <v>3.9</v>
          </cell>
          <cell r="H2111" t="str">
            <v>USD</v>
          </cell>
        </row>
        <row r="2112">
          <cell r="B2112">
            <v>40611</v>
          </cell>
          <cell r="C2112">
            <v>40611</v>
          </cell>
          <cell r="E2112">
            <v>6.7</v>
          </cell>
          <cell r="F2112" t="str">
            <v>GEL</v>
          </cell>
          <cell r="G2112">
            <v>3.9</v>
          </cell>
          <cell r="H2112" t="str">
            <v>USD</v>
          </cell>
        </row>
        <row r="2113">
          <cell r="B2113">
            <v>40611</v>
          </cell>
          <cell r="C2113">
            <v>40611</v>
          </cell>
          <cell r="E2113">
            <v>20.11</v>
          </cell>
          <cell r="F2113" t="str">
            <v>GEL</v>
          </cell>
          <cell r="G2113">
            <v>11.700000000000001</v>
          </cell>
          <cell r="H2113" t="str">
            <v>USD</v>
          </cell>
        </row>
        <row r="2114">
          <cell r="B2114">
            <v>40611</v>
          </cell>
          <cell r="C2114">
            <v>40611</v>
          </cell>
          <cell r="E2114">
            <v>6.7</v>
          </cell>
          <cell r="F2114" t="str">
            <v>GEL</v>
          </cell>
          <cell r="G2114">
            <v>3.9</v>
          </cell>
          <cell r="H2114" t="str">
            <v>USD</v>
          </cell>
        </row>
        <row r="2115">
          <cell r="B2115">
            <v>40611</v>
          </cell>
          <cell r="C2115">
            <v>40611</v>
          </cell>
          <cell r="E2115">
            <v>3.35</v>
          </cell>
          <cell r="F2115" t="str">
            <v>GEL</v>
          </cell>
          <cell r="G2115">
            <v>1.95</v>
          </cell>
          <cell r="H2115" t="str">
            <v>USD</v>
          </cell>
        </row>
        <row r="2116">
          <cell r="B2116">
            <v>40611</v>
          </cell>
          <cell r="C2116">
            <v>40611</v>
          </cell>
          <cell r="E2116">
            <v>6.7</v>
          </cell>
          <cell r="F2116" t="str">
            <v>GEL</v>
          </cell>
          <cell r="G2116">
            <v>3.9</v>
          </cell>
          <cell r="H2116" t="str">
            <v>USD</v>
          </cell>
        </row>
        <row r="2117">
          <cell r="B2117">
            <v>40611</v>
          </cell>
          <cell r="C2117">
            <v>40611</v>
          </cell>
          <cell r="E2117">
            <v>16.75</v>
          </cell>
          <cell r="F2117" t="str">
            <v>GEL</v>
          </cell>
          <cell r="G2117">
            <v>9.75</v>
          </cell>
          <cell r="H2117" t="str">
            <v>USD</v>
          </cell>
        </row>
        <row r="2118">
          <cell r="B2118">
            <v>40611</v>
          </cell>
          <cell r="C2118">
            <v>40611</v>
          </cell>
          <cell r="E2118">
            <v>40.22</v>
          </cell>
          <cell r="F2118" t="str">
            <v>GEL</v>
          </cell>
          <cell r="G2118">
            <v>23.400000000000002</v>
          </cell>
          <cell r="H2118" t="str">
            <v>USD</v>
          </cell>
        </row>
        <row r="2119">
          <cell r="B2119">
            <v>40611</v>
          </cell>
          <cell r="C2119">
            <v>40611</v>
          </cell>
          <cell r="E2119">
            <v>36.86</v>
          </cell>
          <cell r="F2119" t="str">
            <v>GEL</v>
          </cell>
          <cell r="G2119">
            <v>21.45</v>
          </cell>
          <cell r="H2119" t="str">
            <v>USD</v>
          </cell>
        </row>
        <row r="2120">
          <cell r="B2120">
            <v>40611</v>
          </cell>
          <cell r="C2120">
            <v>40611</v>
          </cell>
          <cell r="E2120">
            <v>6.7</v>
          </cell>
          <cell r="F2120" t="str">
            <v>GEL</v>
          </cell>
          <cell r="G2120">
            <v>3.9</v>
          </cell>
          <cell r="H2120" t="str">
            <v>USD</v>
          </cell>
        </row>
        <row r="2121">
          <cell r="B2121">
            <v>40611</v>
          </cell>
          <cell r="C2121">
            <v>40611</v>
          </cell>
          <cell r="E2121">
            <v>33.51</v>
          </cell>
          <cell r="F2121" t="str">
            <v>GEL</v>
          </cell>
          <cell r="G2121">
            <v>19.5</v>
          </cell>
          <cell r="H2121" t="str">
            <v>USD</v>
          </cell>
        </row>
        <row r="2122">
          <cell r="B2122">
            <v>40611</v>
          </cell>
          <cell r="C2122">
            <v>40611</v>
          </cell>
          <cell r="E2122">
            <v>13.41</v>
          </cell>
          <cell r="F2122" t="str">
            <v>GEL</v>
          </cell>
          <cell r="G2122">
            <v>7.8</v>
          </cell>
          <cell r="H2122" t="str">
            <v>USD</v>
          </cell>
        </row>
        <row r="2123">
          <cell r="B2123">
            <v>40611</v>
          </cell>
          <cell r="C2123">
            <v>40611</v>
          </cell>
          <cell r="E2123">
            <v>3.35</v>
          </cell>
          <cell r="F2123" t="str">
            <v>GEL</v>
          </cell>
          <cell r="G2123">
            <v>1.95</v>
          </cell>
          <cell r="H2123" t="str">
            <v>USD</v>
          </cell>
        </row>
        <row r="2124">
          <cell r="B2124">
            <v>40611</v>
          </cell>
          <cell r="C2124">
            <v>40611</v>
          </cell>
          <cell r="E2124">
            <v>13.4</v>
          </cell>
          <cell r="F2124" t="str">
            <v>GEL</v>
          </cell>
          <cell r="G2124">
            <v>7.8</v>
          </cell>
          <cell r="H2124" t="str">
            <v>USD</v>
          </cell>
        </row>
        <row r="2125">
          <cell r="B2125">
            <v>40611</v>
          </cell>
          <cell r="C2125">
            <v>40611</v>
          </cell>
          <cell r="E2125">
            <v>20.100000000000001</v>
          </cell>
          <cell r="F2125" t="str">
            <v>GEL</v>
          </cell>
          <cell r="G2125">
            <v>11.700000000000001</v>
          </cell>
          <cell r="H2125" t="str">
            <v>USD</v>
          </cell>
        </row>
        <row r="2126">
          <cell r="B2126">
            <v>40611</v>
          </cell>
          <cell r="C2126">
            <v>40611</v>
          </cell>
          <cell r="E2126">
            <v>13.41</v>
          </cell>
          <cell r="F2126" t="str">
            <v>GEL</v>
          </cell>
          <cell r="G2126">
            <v>7.8</v>
          </cell>
          <cell r="H2126" t="str">
            <v>USD</v>
          </cell>
        </row>
        <row r="2127">
          <cell r="B2127">
            <v>40611</v>
          </cell>
          <cell r="C2127">
            <v>40611</v>
          </cell>
          <cell r="E2127">
            <v>6.7</v>
          </cell>
          <cell r="F2127" t="str">
            <v>GEL</v>
          </cell>
          <cell r="G2127">
            <v>3.9</v>
          </cell>
          <cell r="H2127" t="str">
            <v>USD</v>
          </cell>
        </row>
        <row r="2128">
          <cell r="B2128">
            <v>40611</v>
          </cell>
          <cell r="C2128">
            <v>40611</v>
          </cell>
          <cell r="E2128">
            <v>13.4</v>
          </cell>
          <cell r="F2128" t="str">
            <v>GEL</v>
          </cell>
          <cell r="G2128">
            <v>7.8</v>
          </cell>
          <cell r="H2128" t="str">
            <v>USD</v>
          </cell>
        </row>
        <row r="2129">
          <cell r="B2129">
            <v>40611</v>
          </cell>
          <cell r="C2129">
            <v>40611</v>
          </cell>
          <cell r="E2129">
            <v>6.7</v>
          </cell>
          <cell r="F2129" t="str">
            <v>GEL</v>
          </cell>
          <cell r="G2129">
            <v>3.9</v>
          </cell>
          <cell r="H2129" t="str">
            <v>USD</v>
          </cell>
        </row>
        <row r="2130">
          <cell r="B2130">
            <v>40611</v>
          </cell>
          <cell r="C2130">
            <v>40611</v>
          </cell>
          <cell r="E2130">
            <v>13.41</v>
          </cell>
          <cell r="F2130" t="str">
            <v>GEL</v>
          </cell>
          <cell r="G2130">
            <v>7.8</v>
          </cell>
          <cell r="H2130" t="str">
            <v>USD</v>
          </cell>
        </row>
        <row r="2131">
          <cell r="B2131">
            <v>40611</v>
          </cell>
          <cell r="C2131">
            <v>40611</v>
          </cell>
          <cell r="E2131">
            <v>43.57</v>
          </cell>
          <cell r="F2131" t="str">
            <v>GEL</v>
          </cell>
          <cell r="G2131">
            <v>25.35</v>
          </cell>
          <cell r="H2131" t="str">
            <v>USD</v>
          </cell>
        </row>
        <row r="2132">
          <cell r="B2132">
            <v>40611</v>
          </cell>
          <cell r="C2132">
            <v>40611</v>
          </cell>
          <cell r="E2132">
            <v>20.11</v>
          </cell>
          <cell r="F2132" t="str">
            <v>GEL</v>
          </cell>
          <cell r="G2132">
            <v>11.700000000000001</v>
          </cell>
          <cell r="H2132" t="str">
            <v>USD</v>
          </cell>
        </row>
        <row r="2133">
          <cell r="B2133">
            <v>40611</v>
          </cell>
          <cell r="C2133">
            <v>40611</v>
          </cell>
          <cell r="E2133">
            <v>3.35</v>
          </cell>
          <cell r="F2133" t="str">
            <v>GEL</v>
          </cell>
          <cell r="G2133">
            <v>1.95</v>
          </cell>
          <cell r="H2133" t="str">
            <v>USD</v>
          </cell>
        </row>
        <row r="2134">
          <cell r="B2134">
            <v>40611</v>
          </cell>
          <cell r="C2134">
            <v>40611</v>
          </cell>
          <cell r="E2134">
            <v>36.869999999999997</v>
          </cell>
          <cell r="F2134" t="str">
            <v>GEL</v>
          </cell>
          <cell r="G2134">
            <v>21.45</v>
          </cell>
          <cell r="H2134" t="str">
            <v>USD</v>
          </cell>
        </row>
        <row r="2135">
          <cell r="B2135">
            <v>40611</v>
          </cell>
          <cell r="C2135">
            <v>40611</v>
          </cell>
          <cell r="E2135">
            <v>6.7</v>
          </cell>
          <cell r="F2135" t="str">
            <v>GEL</v>
          </cell>
          <cell r="G2135">
            <v>3.9</v>
          </cell>
          <cell r="H2135" t="str">
            <v>USD</v>
          </cell>
        </row>
        <row r="2136">
          <cell r="B2136">
            <v>40611</v>
          </cell>
          <cell r="C2136">
            <v>40611</v>
          </cell>
          <cell r="E2136">
            <v>6.7</v>
          </cell>
          <cell r="F2136" t="str">
            <v>GEL</v>
          </cell>
          <cell r="G2136">
            <v>3.9</v>
          </cell>
          <cell r="H2136" t="str">
            <v>USD</v>
          </cell>
        </row>
        <row r="2137">
          <cell r="B2137">
            <v>40611</v>
          </cell>
          <cell r="C2137">
            <v>40611</v>
          </cell>
          <cell r="E2137">
            <v>30.16</v>
          </cell>
          <cell r="F2137" t="str">
            <v>GEL</v>
          </cell>
          <cell r="G2137">
            <v>17.55</v>
          </cell>
          <cell r="H2137" t="str">
            <v>USD</v>
          </cell>
        </row>
        <row r="2138">
          <cell r="B2138">
            <v>40611</v>
          </cell>
          <cell r="C2138">
            <v>40611</v>
          </cell>
          <cell r="E2138">
            <v>3.35</v>
          </cell>
          <cell r="F2138" t="str">
            <v>GEL</v>
          </cell>
          <cell r="G2138">
            <v>1.95</v>
          </cell>
          <cell r="H2138" t="str">
            <v>USD</v>
          </cell>
        </row>
        <row r="2139">
          <cell r="B2139">
            <v>40611</v>
          </cell>
          <cell r="C2139">
            <v>40611</v>
          </cell>
          <cell r="E2139">
            <v>53.63</v>
          </cell>
          <cell r="F2139" t="str">
            <v>GEL</v>
          </cell>
          <cell r="G2139">
            <v>31.2</v>
          </cell>
          <cell r="H2139" t="str">
            <v>USD</v>
          </cell>
        </row>
        <row r="2140">
          <cell r="B2140">
            <v>40611</v>
          </cell>
          <cell r="C2140">
            <v>40611</v>
          </cell>
          <cell r="E2140">
            <v>3.35</v>
          </cell>
          <cell r="F2140" t="str">
            <v>GEL</v>
          </cell>
          <cell r="G2140">
            <v>1.95</v>
          </cell>
          <cell r="H2140" t="str">
            <v>USD</v>
          </cell>
        </row>
        <row r="2141">
          <cell r="B2141">
            <v>40611</v>
          </cell>
          <cell r="C2141">
            <v>40611</v>
          </cell>
          <cell r="E2141">
            <v>1.72</v>
          </cell>
          <cell r="F2141" t="str">
            <v>GEL</v>
          </cell>
          <cell r="G2141">
            <v>1</v>
          </cell>
          <cell r="H2141" t="str">
            <v>USD</v>
          </cell>
        </row>
        <row r="2142">
          <cell r="B2142">
            <v>40611</v>
          </cell>
          <cell r="C2142">
            <v>40611</v>
          </cell>
          <cell r="E2142">
            <v>20.11</v>
          </cell>
          <cell r="F2142" t="str">
            <v>GEL</v>
          </cell>
          <cell r="G2142">
            <v>11.700000000000001</v>
          </cell>
          <cell r="H2142" t="str">
            <v>USD</v>
          </cell>
        </row>
        <row r="2143">
          <cell r="B2143">
            <v>40611</v>
          </cell>
          <cell r="C2143">
            <v>40611</v>
          </cell>
          <cell r="E2143">
            <v>6.7</v>
          </cell>
          <cell r="F2143" t="str">
            <v>GEL</v>
          </cell>
          <cell r="G2143">
            <v>3.9</v>
          </cell>
          <cell r="H2143" t="str">
            <v>USD</v>
          </cell>
        </row>
        <row r="2144">
          <cell r="B2144">
            <v>40611</v>
          </cell>
          <cell r="C2144">
            <v>40611</v>
          </cell>
          <cell r="E2144">
            <v>20.11</v>
          </cell>
          <cell r="F2144" t="str">
            <v>GEL</v>
          </cell>
          <cell r="G2144">
            <v>11.700000000000001</v>
          </cell>
          <cell r="H2144" t="str">
            <v>USD</v>
          </cell>
        </row>
        <row r="2145">
          <cell r="B2145">
            <v>40611</v>
          </cell>
          <cell r="C2145">
            <v>40611</v>
          </cell>
          <cell r="E2145">
            <v>6.7</v>
          </cell>
          <cell r="F2145" t="str">
            <v>GEL</v>
          </cell>
          <cell r="G2145">
            <v>3.9</v>
          </cell>
          <cell r="H2145" t="str">
            <v>USD</v>
          </cell>
        </row>
        <row r="2146">
          <cell r="B2146">
            <v>40611</v>
          </cell>
          <cell r="C2146">
            <v>40611</v>
          </cell>
          <cell r="E2146">
            <v>40.21</v>
          </cell>
          <cell r="F2146" t="str">
            <v>GEL</v>
          </cell>
          <cell r="G2146">
            <v>23.400000000000002</v>
          </cell>
          <cell r="H2146" t="str">
            <v>USD</v>
          </cell>
        </row>
        <row r="2147">
          <cell r="B2147">
            <v>40611</v>
          </cell>
          <cell r="C2147">
            <v>40611</v>
          </cell>
          <cell r="E2147">
            <v>42.9</v>
          </cell>
          <cell r="F2147" t="str">
            <v>GEL</v>
          </cell>
          <cell r="G2147">
            <v>24.96</v>
          </cell>
          <cell r="H2147" t="str">
            <v>USD</v>
          </cell>
        </row>
        <row r="2148">
          <cell r="B2148">
            <v>40611</v>
          </cell>
          <cell r="C2148">
            <v>40611</v>
          </cell>
          <cell r="E2148">
            <v>53.620000000000005</v>
          </cell>
          <cell r="F2148" t="str">
            <v>GEL</v>
          </cell>
          <cell r="G2148">
            <v>31.2</v>
          </cell>
          <cell r="H2148" t="str">
            <v>USD</v>
          </cell>
        </row>
        <row r="2149">
          <cell r="B2149">
            <v>40611</v>
          </cell>
          <cell r="C2149">
            <v>40611</v>
          </cell>
          <cell r="E2149">
            <v>6.7</v>
          </cell>
          <cell r="F2149" t="str">
            <v>GEL</v>
          </cell>
          <cell r="G2149">
            <v>3.9</v>
          </cell>
          <cell r="H2149" t="str">
            <v>USD</v>
          </cell>
        </row>
        <row r="2150">
          <cell r="B2150">
            <v>40611</v>
          </cell>
          <cell r="C2150">
            <v>40611</v>
          </cell>
          <cell r="E2150">
            <v>6.7</v>
          </cell>
          <cell r="F2150" t="str">
            <v>GEL</v>
          </cell>
          <cell r="G2150">
            <v>3.9</v>
          </cell>
          <cell r="H2150" t="str">
            <v>USD</v>
          </cell>
        </row>
        <row r="2151">
          <cell r="B2151">
            <v>40611</v>
          </cell>
          <cell r="C2151">
            <v>40611</v>
          </cell>
          <cell r="E2151">
            <v>60.33</v>
          </cell>
          <cell r="F2151" t="str">
            <v>GEL</v>
          </cell>
          <cell r="G2151">
            <v>35.1</v>
          </cell>
          <cell r="H2151" t="str">
            <v>USD</v>
          </cell>
        </row>
        <row r="2152">
          <cell r="B2152">
            <v>40611</v>
          </cell>
          <cell r="C2152">
            <v>40611</v>
          </cell>
          <cell r="E2152">
            <v>60.32</v>
          </cell>
          <cell r="F2152" t="str">
            <v>GEL</v>
          </cell>
          <cell r="G2152">
            <v>35.1</v>
          </cell>
          <cell r="H2152" t="str">
            <v>USD</v>
          </cell>
        </row>
        <row r="2153">
          <cell r="B2153">
            <v>40611</v>
          </cell>
          <cell r="C2153">
            <v>40611</v>
          </cell>
          <cell r="E2153">
            <v>20.11</v>
          </cell>
          <cell r="F2153" t="str">
            <v>GEL</v>
          </cell>
          <cell r="G2153">
            <v>11.700000000000001</v>
          </cell>
          <cell r="H2153" t="str">
            <v>USD</v>
          </cell>
        </row>
        <row r="2154">
          <cell r="B2154">
            <v>40611</v>
          </cell>
          <cell r="C2154">
            <v>40611</v>
          </cell>
          <cell r="E2154">
            <v>23.46</v>
          </cell>
          <cell r="F2154" t="str">
            <v>GEL</v>
          </cell>
          <cell r="G2154">
            <v>13.65</v>
          </cell>
          <cell r="H2154" t="str">
            <v>USD</v>
          </cell>
        </row>
        <row r="2155">
          <cell r="B2155">
            <v>40611</v>
          </cell>
          <cell r="C2155">
            <v>40611</v>
          </cell>
          <cell r="E2155">
            <v>6.7</v>
          </cell>
          <cell r="F2155" t="str">
            <v>GEL</v>
          </cell>
          <cell r="G2155">
            <v>3.9</v>
          </cell>
          <cell r="H2155" t="str">
            <v>USD</v>
          </cell>
        </row>
        <row r="2156">
          <cell r="B2156">
            <v>40611</v>
          </cell>
          <cell r="C2156">
            <v>40611</v>
          </cell>
          <cell r="E2156">
            <v>6.7</v>
          </cell>
          <cell r="F2156" t="str">
            <v>GEL</v>
          </cell>
          <cell r="G2156">
            <v>3.9</v>
          </cell>
          <cell r="H2156" t="str">
            <v>USD</v>
          </cell>
        </row>
        <row r="2157">
          <cell r="B2157">
            <v>40611</v>
          </cell>
          <cell r="C2157">
            <v>40611</v>
          </cell>
          <cell r="E2157">
            <v>6.7</v>
          </cell>
          <cell r="F2157" t="str">
            <v>GEL</v>
          </cell>
          <cell r="G2157">
            <v>3.9</v>
          </cell>
          <cell r="H2157" t="str">
            <v>USD</v>
          </cell>
        </row>
        <row r="2158">
          <cell r="B2158">
            <v>40611</v>
          </cell>
          <cell r="C2158">
            <v>40611</v>
          </cell>
          <cell r="E2158">
            <v>6.7</v>
          </cell>
          <cell r="F2158" t="str">
            <v>GEL</v>
          </cell>
          <cell r="G2158">
            <v>3.9</v>
          </cell>
          <cell r="H2158" t="str">
            <v>USD</v>
          </cell>
        </row>
        <row r="2159">
          <cell r="B2159">
            <v>40611</v>
          </cell>
          <cell r="C2159">
            <v>40611</v>
          </cell>
          <cell r="E2159">
            <v>6.7</v>
          </cell>
          <cell r="F2159" t="str">
            <v>GEL</v>
          </cell>
          <cell r="G2159">
            <v>3.9</v>
          </cell>
          <cell r="H2159" t="str">
            <v>USD</v>
          </cell>
        </row>
        <row r="2160">
          <cell r="B2160">
            <v>40611</v>
          </cell>
          <cell r="C2160">
            <v>40611</v>
          </cell>
          <cell r="E2160">
            <v>6.7</v>
          </cell>
          <cell r="F2160" t="str">
            <v>GEL</v>
          </cell>
          <cell r="G2160">
            <v>3.9</v>
          </cell>
          <cell r="H2160" t="str">
            <v>USD</v>
          </cell>
        </row>
        <row r="2161">
          <cell r="B2161">
            <v>40611</v>
          </cell>
          <cell r="C2161">
            <v>40611</v>
          </cell>
          <cell r="E2161">
            <v>3.35</v>
          </cell>
          <cell r="F2161" t="str">
            <v>GEL</v>
          </cell>
          <cell r="G2161">
            <v>1.95</v>
          </cell>
          <cell r="H2161" t="str">
            <v>USD</v>
          </cell>
        </row>
        <row r="2162">
          <cell r="B2162">
            <v>40611</v>
          </cell>
          <cell r="C2162">
            <v>40611</v>
          </cell>
          <cell r="E2162">
            <v>8.0400000000000009</v>
          </cell>
          <cell r="F2162" t="str">
            <v>GEL</v>
          </cell>
          <cell r="G2162">
            <v>4.68</v>
          </cell>
          <cell r="H2162" t="str">
            <v>USD</v>
          </cell>
        </row>
        <row r="2163">
          <cell r="B2163">
            <v>40611</v>
          </cell>
          <cell r="C2163">
            <v>40611</v>
          </cell>
          <cell r="E2163">
            <v>9.3800000000000008</v>
          </cell>
          <cell r="F2163" t="str">
            <v>GEL</v>
          </cell>
          <cell r="G2163">
            <v>5.46</v>
          </cell>
          <cell r="H2163" t="str">
            <v>USD</v>
          </cell>
        </row>
        <row r="2164">
          <cell r="B2164">
            <v>40611</v>
          </cell>
          <cell r="C2164">
            <v>40611</v>
          </cell>
          <cell r="E2164">
            <v>33.51</v>
          </cell>
          <cell r="F2164" t="str">
            <v>GEL</v>
          </cell>
          <cell r="G2164">
            <v>19.5</v>
          </cell>
          <cell r="H2164" t="str">
            <v>USD</v>
          </cell>
        </row>
        <row r="2165">
          <cell r="B2165">
            <v>40611</v>
          </cell>
          <cell r="C2165">
            <v>40611</v>
          </cell>
          <cell r="E2165">
            <v>6.7</v>
          </cell>
          <cell r="F2165" t="str">
            <v>GEL</v>
          </cell>
          <cell r="G2165">
            <v>3.9</v>
          </cell>
          <cell r="H2165" t="str">
            <v>USD</v>
          </cell>
        </row>
        <row r="2166">
          <cell r="B2166">
            <v>40611</v>
          </cell>
          <cell r="C2166">
            <v>40611</v>
          </cell>
          <cell r="E2166">
            <v>6.7</v>
          </cell>
          <cell r="F2166" t="str">
            <v>GEL</v>
          </cell>
          <cell r="G2166">
            <v>3.9</v>
          </cell>
          <cell r="H2166" t="str">
            <v>USD</v>
          </cell>
        </row>
        <row r="2167">
          <cell r="B2167">
            <v>40611</v>
          </cell>
          <cell r="C2167">
            <v>40611</v>
          </cell>
          <cell r="E2167">
            <v>23.46</v>
          </cell>
          <cell r="F2167" t="str">
            <v>GEL</v>
          </cell>
          <cell r="G2167">
            <v>13.65</v>
          </cell>
          <cell r="H2167" t="str">
            <v>USD</v>
          </cell>
        </row>
        <row r="2168">
          <cell r="B2168">
            <v>40611</v>
          </cell>
          <cell r="C2168">
            <v>40611</v>
          </cell>
          <cell r="E2168">
            <v>30.16</v>
          </cell>
          <cell r="F2168" t="str">
            <v>GEL</v>
          </cell>
          <cell r="G2168">
            <v>17.55</v>
          </cell>
          <cell r="H2168" t="str">
            <v>USD</v>
          </cell>
        </row>
        <row r="2169">
          <cell r="B2169">
            <v>40611</v>
          </cell>
          <cell r="C2169">
            <v>40611</v>
          </cell>
          <cell r="E2169">
            <v>6.7</v>
          </cell>
          <cell r="F2169" t="str">
            <v>GEL</v>
          </cell>
          <cell r="G2169">
            <v>3.9</v>
          </cell>
          <cell r="H2169" t="str">
            <v>USD</v>
          </cell>
        </row>
        <row r="2170">
          <cell r="B2170">
            <v>40611</v>
          </cell>
          <cell r="C2170">
            <v>40611</v>
          </cell>
          <cell r="E2170">
            <v>60.33</v>
          </cell>
          <cell r="F2170" t="str">
            <v>GEL</v>
          </cell>
          <cell r="G2170">
            <v>35.1</v>
          </cell>
          <cell r="H2170" t="str">
            <v>USD</v>
          </cell>
        </row>
        <row r="2171">
          <cell r="B2171">
            <v>40611</v>
          </cell>
          <cell r="C2171">
            <v>40611</v>
          </cell>
          <cell r="E2171">
            <v>6.7</v>
          </cell>
          <cell r="F2171" t="str">
            <v>GEL</v>
          </cell>
          <cell r="G2171">
            <v>3.9</v>
          </cell>
          <cell r="H2171" t="str">
            <v>USD</v>
          </cell>
        </row>
        <row r="2172">
          <cell r="B2172">
            <v>40611</v>
          </cell>
          <cell r="C2172">
            <v>40611</v>
          </cell>
          <cell r="E2172">
            <v>3.35</v>
          </cell>
          <cell r="F2172" t="str">
            <v>GEL</v>
          </cell>
          <cell r="G2172">
            <v>1.95</v>
          </cell>
          <cell r="H2172" t="str">
            <v>USD</v>
          </cell>
        </row>
        <row r="2173">
          <cell r="B2173">
            <v>40611</v>
          </cell>
          <cell r="C2173">
            <v>40611</v>
          </cell>
          <cell r="E2173">
            <v>10.050000000000001</v>
          </cell>
          <cell r="F2173" t="str">
            <v>GEL</v>
          </cell>
          <cell r="G2173">
            <v>5.8500000000000005</v>
          </cell>
          <cell r="H2173" t="str">
            <v>USD</v>
          </cell>
        </row>
        <row r="2174">
          <cell r="B2174">
            <v>40611</v>
          </cell>
          <cell r="C2174">
            <v>40611</v>
          </cell>
          <cell r="E2174">
            <v>20.11</v>
          </cell>
          <cell r="F2174" t="str">
            <v>GEL</v>
          </cell>
          <cell r="G2174">
            <v>11.700000000000001</v>
          </cell>
          <cell r="H2174" t="str">
            <v>USD</v>
          </cell>
        </row>
        <row r="2175">
          <cell r="B2175">
            <v>40611</v>
          </cell>
          <cell r="C2175">
            <v>40611</v>
          </cell>
          <cell r="E2175">
            <v>26.810000000000002</v>
          </cell>
          <cell r="F2175" t="str">
            <v>GEL</v>
          </cell>
          <cell r="G2175">
            <v>15.6</v>
          </cell>
          <cell r="H2175" t="str">
            <v>USD</v>
          </cell>
        </row>
        <row r="2176">
          <cell r="B2176">
            <v>40611</v>
          </cell>
          <cell r="C2176">
            <v>40611</v>
          </cell>
          <cell r="E2176">
            <v>13.4</v>
          </cell>
          <cell r="F2176" t="str">
            <v>GEL</v>
          </cell>
          <cell r="G2176">
            <v>7.8</v>
          </cell>
          <cell r="H2176" t="str">
            <v>USD</v>
          </cell>
        </row>
        <row r="2177">
          <cell r="B2177">
            <v>40611</v>
          </cell>
          <cell r="C2177">
            <v>40611</v>
          </cell>
          <cell r="E2177">
            <v>33.51</v>
          </cell>
          <cell r="F2177" t="str">
            <v>GEL</v>
          </cell>
          <cell r="G2177">
            <v>19.5</v>
          </cell>
          <cell r="H2177" t="str">
            <v>USD</v>
          </cell>
        </row>
        <row r="2178">
          <cell r="B2178">
            <v>40611</v>
          </cell>
          <cell r="C2178">
            <v>40611</v>
          </cell>
          <cell r="E2178">
            <v>73.73</v>
          </cell>
          <cell r="F2178" t="str">
            <v>GEL</v>
          </cell>
          <cell r="G2178">
            <v>42.9</v>
          </cell>
          <cell r="H2178" t="str">
            <v>USD</v>
          </cell>
        </row>
        <row r="2179">
          <cell r="B2179">
            <v>40611</v>
          </cell>
          <cell r="C2179">
            <v>40611</v>
          </cell>
          <cell r="E2179">
            <v>20.11</v>
          </cell>
          <cell r="F2179" t="str">
            <v>GEL</v>
          </cell>
          <cell r="G2179">
            <v>11.700000000000001</v>
          </cell>
          <cell r="H2179" t="str">
            <v>USD</v>
          </cell>
        </row>
        <row r="2180">
          <cell r="B2180">
            <v>40611</v>
          </cell>
          <cell r="C2180">
            <v>40611</v>
          </cell>
          <cell r="E2180">
            <v>10.050000000000001</v>
          </cell>
          <cell r="F2180" t="str">
            <v>GEL</v>
          </cell>
          <cell r="G2180">
            <v>5.8500000000000005</v>
          </cell>
          <cell r="H2180" t="str">
            <v>USD</v>
          </cell>
        </row>
        <row r="2181">
          <cell r="B2181">
            <v>40611</v>
          </cell>
          <cell r="C2181">
            <v>40611</v>
          </cell>
          <cell r="E2181">
            <v>3.35</v>
          </cell>
          <cell r="F2181" t="str">
            <v>GEL</v>
          </cell>
          <cell r="G2181">
            <v>1.95</v>
          </cell>
          <cell r="H2181" t="str">
            <v>USD</v>
          </cell>
        </row>
        <row r="2182">
          <cell r="B2182">
            <v>40611</v>
          </cell>
          <cell r="C2182">
            <v>40611</v>
          </cell>
          <cell r="E2182">
            <v>6.7</v>
          </cell>
          <cell r="F2182" t="str">
            <v>GEL</v>
          </cell>
          <cell r="G2182">
            <v>3.9</v>
          </cell>
          <cell r="H2182" t="str">
            <v>USD</v>
          </cell>
        </row>
        <row r="2183">
          <cell r="B2183">
            <v>40611</v>
          </cell>
          <cell r="C2183">
            <v>40611</v>
          </cell>
          <cell r="E2183">
            <v>36.86</v>
          </cell>
          <cell r="F2183" t="str">
            <v>GEL</v>
          </cell>
          <cell r="G2183">
            <v>21.45</v>
          </cell>
          <cell r="H2183" t="str">
            <v>USD</v>
          </cell>
        </row>
        <row r="2184">
          <cell r="B2184">
            <v>40611</v>
          </cell>
          <cell r="C2184">
            <v>40611</v>
          </cell>
          <cell r="E2184">
            <v>20.100000000000001</v>
          </cell>
          <cell r="F2184" t="str">
            <v>GEL</v>
          </cell>
          <cell r="G2184">
            <v>11.700000000000001</v>
          </cell>
          <cell r="H2184" t="str">
            <v>USD</v>
          </cell>
        </row>
        <row r="2185">
          <cell r="B2185">
            <v>40611</v>
          </cell>
          <cell r="C2185">
            <v>40611</v>
          </cell>
          <cell r="E2185">
            <v>6.7</v>
          </cell>
          <cell r="F2185" t="str">
            <v>GEL</v>
          </cell>
          <cell r="G2185">
            <v>3.9</v>
          </cell>
          <cell r="H2185" t="str">
            <v>USD</v>
          </cell>
        </row>
        <row r="2186">
          <cell r="B2186">
            <v>40611</v>
          </cell>
          <cell r="C2186">
            <v>40611</v>
          </cell>
          <cell r="E2186">
            <v>33.520000000000003</v>
          </cell>
          <cell r="F2186" t="str">
            <v>GEL</v>
          </cell>
          <cell r="G2186">
            <v>19.5</v>
          </cell>
          <cell r="H2186" t="str">
            <v>USD</v>
          </cell>
        </row>
        <row r="2187">
          <cell r="B2187">
            <v>40611</v>
          </cell>
          <cell r="C2187">
            <v>40611</v>
          </cell>
          <cell r="E2187">
            <v>6.7</v>
          </cell>
          <cell r="F2187" t="str">
            <v>GEL</v>
          </cell>
          <cell r="G2187">
            <v>3.9</v>
          </cell>
          <cell r="H2187" t="str">
            <v>USD</v>
          </cell>
        </row>
        <row r="2188">
          <cell r="B2188">
            <v>40611</v>
          </cell>
          <cell r="C2188">
            <v>40611</v>
          </cell>
          <cell r="E2188">
            <v>6.7</v>
          </cell>
          <cell r="F2188" t="str">
            <v>GEL</v>
          </cell>
          <cell r="G2188">
            <v>3.9</v>
          </cell>
          <cell r="H2188" t="str">
            <v>USD</v>
          </cell>
        </row>
        <row r="2189">
          <cell r="B2189">
            <v>40611</v>
          </cell>
          <cell r="C2189">
            <v>40611</v>
          </cell>
          <cell r="E2189">
            <v>40.22</v>
          </cell>
          <cell r="F2189" t="str">
            <v>GEL</v>
          </cell>
          <cell r="G2189">
            <v>23.400000000000002</v>
          </cell>
          <cell r="H2189" t="str">
            <v>USD</v>
          </cell>
        </row>
        <row r="2190">
          <cell r="B2190">
            <v>40611</v>
          </cell>
          <cell r="C2190">
            <v>40611</v>
          </cell>
          <cell r="E2190">
            <v>6.7</v>
          </cell>
          <cell r="F2190" t="str">
            <v>GEL</v>
          </cell>
          <cell r="G2190">
            <v>3.9</v>
          </cell>
          <cell r="H2190" t="str">
            <v>USD</v>
          </cell>
        </row>
        <row r="2191">
          <cell r="B2191">
            <v>40611</v>
          </cell>
          <cell r="C2191">
            <v>40611</v>
          </cell>
          <cell r="E2191">
            <v>6.7</v>
          </cell>
          <cell r="F2191" t="str">
            <v>GEL</v>
          </cell>
          <cell r="G2191">
            <v>3.9</v>
          </cell>
          <cell r="H2191" t="str">
            <v>USD</v>
          </cell>
        </row>
        <row r="2192">
          <cell r="B2192">
            <v>40611</v>
          </cell>
          <cell r="C2192">
            <v>40611</v>
          </cell>
          <cell r="E2192">
            <v>6.7</v>
          </cell>
          <cell r="F2192" t="str">
            <v>GEL</v>
          </cell>
          <cell r="G2192">
            <v>3.9</v>
          </cell>
          <cell r="H2192" t="str">
            <v>USD</v>
          </cell>
        </row>
        <row r="2193">
          <cell r="B2193">
            <v>40611</v>
          </cell>
          <cell r="C2193">
            <v>40611</v>
          </cell>
          <cell r="E2193">
            <v>20.11</v>
          </cell>
          <cell r="F2193" t="str">
            <v>GEL</v>
          </cell>
          <cell r="G2193">
            <v>11.700000000000001</v>
          </cell>
          <cell r="H2193" t="str">
            <v>USD</v>
          </cell>
        </row>
        <row r="2194">
          <cell r="B2194">
            <v>40611</v>
          </cell>
          <cell r="C2194">
            <v>40611</v>
          </cell>
          <cell r="E2194">
            <v>6.7</v>
          </cell>
          <cell r="F2194" t="str">
            <v>GEL</v>
          </cell>
          <cell r="G2194">
            <v>3.9</v>
          </cell>
          <cell r="H2194" t="str">
            <v>USD</v>
          </cell>
        </row>
        <row r="2195">
          <cell r="B2195">
            <v>40611</v>
          </cell>
          <cell r="C2195">
            <v>40611</v>
          </cell>
          <cell r="E2195">
            <v>26.810000000000002</v>
          </cell>
          <cell r="F2195" t="str">
            <v>GEL</v>
          </cell>
          <cell r="G2195">
            <v>15.6</v>
          </cell>
          <cell r="H2195" t="str">
            <v>USD</v>
          </cell>
        </row>
        <row r="2196">
          <cell r="B2196">
            <v>40611</v>
          </cell>
          <cell r="C2196">
            <v>40611</v>
          </cell>
          <cell r="E2196">
            <v>6.7</v>
          </cell>
          <cell r="F2196" t="str">
            <v>GEL</v>
          </cell>
          <cell r="G2196">
            <v>3.9</v>
          </cell>
          <cell r="H2196" t="str">
            <v>USD</v>
          </cell>
        </row>
        <row r="2197">
          <cell r="B2197">
            <v>40611</v>
          </cell>
          <cell r="C2197">
            <v>40611</v>
          </cell>
          <cell r="E2197">
            <v>6.7</v>
          </cell>
          <cell r="F2197" t="str">
            <v>GEL</v>
          </cell>
          <cell r="G2197">
            <v>3.9</v>
          </cell>
          <cell r="H2197" t="str">
            <v>USD</v>
          </cell>
        </row>
        <row r="2198">
          <cell r="B2198">
            <v>40611</v>
          </cell>
          <cell r="C2198">
            <v>40611</v>
          </cell>
          <cell r="E2198">
            <v>16.760000000000002</v>
          </cell>
          <cell r="F2198" t="str">
            <v>GEL</v>
          </cell>
          <cell r="G2198">
            <v>9.75</v>
          </cell>
          <cell r="H2198" t="str">
            <v>USD</v>
          </cell>
        </row>
        <row r="2199">
          <cell r="B2199">
            <v>40611</v>
          </cell>
          <cell r="C2199">
            <v>40611</v>
          </cell>
          <cell r="E2199">
            <v>6.7</v>
          </cell>
          <cell r="F2199" t="str">
            <v>GEL</v>
          </cell>
          <cell r="G2199">
            <v>3.9</v>
          </cell>
          <cell r="H2199" t="str">
            <v>USD</v>
          </cell>
        </row>
        <row r="2200">
          <cell r="B2200">
            <v>40611</v>
          </cell>
          <cell r="C2200">
            <v>40611</v>
          </cell>
          <cell r="E2200">
            <v>13.41</v>
          </cell>
          <cell r="F2200" t="str">
            <v>GEL</v>
          </cell>
          <cell r="G2200">
            <v>7.8</v>
          </cell>
          <cell r="H2200" t="str">
            <v>USD</v>
          </cell>
        </row>
        <row r="2201">
          <cell r="B2201">
            <v>40611</v>
          </cell>
          <cell r="C2201">
            <v>40611</v>
          </cell>
          <cell r="E2201">
            <v>40.22</v>
          </cell>
          <cell r="F2201" t="str">
            <v>GEL</v>
          </cell>
          <cell r="G2201">
            <v>23.400000000000002</v>
          </cell>
          <cell r="H2201" t="str">
            <v>USD</v>
          </cell>
        </row>
        <row r="2202">
          <cell r="B2202">
            <v>40611</v>
          </cell>
          <cell r="C2202">
            <v>40611</v>
          </cell>
          <cell r="E2202">
            <v>53.63</v>
          </cell>
          <cell r="F2202" t="str">
            <v>GEL</v>
          </cell>
          <cell r="G2202">
            <v>31.2</v>
          </cell>
          <cell r="H2202" t="str">
            <v>USD</v>
          </cell>
        </row>
        <row r="2203">
          <cell r="B2203">
            <v>40611</v>
          </cell>
          <cell r="C2203">
            <v>40611</v>
          </cell>
          <cell r="E2203">
            <v>6.7</v>
          </cell>
          <cell r="F2203" t="str">
            <v>GEL</v>
          </cell>
          <cell r="G2203">
            <v>3.9</v>
          </cell>
          <cell r="H2203" t="str">
            <v>USD</v>
          </cell>
        </row>
        <row r="2204">
          <cell r="B2204">
            <v>40611</v>
          </cell>
          <cell r="C2204">
            <v>40611</v>
          </cell>
          <cell r="E2204">
            <v>6.7</v>
          </cell>
          <cell r="F2204" t="str">
            <v>GEL</v>
          </cell>
          <cell r="G2204">
            <v>3.9</v>
          </cell>
          <cell r="H2204" t="str">
            <v>USD</v>
          </cell>
        </row>
        <row r="2205">
          <cell r="B2205">
            <v>40611</v>
          </cell>
          <cell r="C2205">
            <v>40611</v>
          </cell>
          <cell r="E2205">
            <v>6.7</v>
          </cell>
          <cell r="F2205" t="str">
            <v>GEL</v>
          </cell>
          <cell r="G2205">
            <v>3.9</v>
          </cell>
          <cell r="H2205" t="str">
            <v>USD</v>
          </cell>
        </row>
        <row r="2206">
          <cell r="B2206">
            <v>40611</v>
          </cell>
          <cell r="C2206">
            <v>40611</v>
          </cell>
          <cell r="E2206">
            <v>6.7</v>
          </cell>
          <cell r="F2206" t="str">
            <v>GEL</v>
          </cell>
          <cell r="G2206">
            <v>3.9</v>
          </cell>
          <cell r="H2206" t="str">
            <v>USD</v>
          </cell>
        </row>
        <row r="2207">
          <cell r="B2207">
            <v>40611</v>
          </cell>
          <cell r="C2207">
            <v>40611</v>
          </cell>
          <cell r="E2207">
            <v>13.41</v>
          </cell>
          <cell r="F2207" t="str">
            <v>GEL</v>
          </cell>
          <cell r="G2207">
            <v>7.8</v>
          </cell>
          <cell r="H2207" t="str">
            <v>USD</v>
          </cell>
        </row>
        <row r="2208">
          <cell r="B2208">
            <v>40611</v>
          </cell>
          <cell r="C2208">
            <v>40611</v>
          </cell>
          <cell r="E2208">
            <v>16.760000000000002</v>
          </cell>
          <cell r="F2208" t="str">
            <v>GEL</v>
          </cell>
          <cell r="G2208">
            <v>9.75</v>
          </cell>
          <cell r="H2208" t="str">
            <v>USD</v>
          </cell>
        </row>
        <row r="2209">
          <cell r="B2209">
            <v>40611</v>
          </cell>
          <cell r="C2209">
            <v>40611</v>
          </cell>
          <cell r="E2209">
            <v>6.7</v>
          </cell>
          <cell r="F2209" t="str">
            <v>GEL</v>
          </cell>
          <cell r="G2209">
            <v>3.9</v>
          </cell>
          <cell r="H2209" t="str">
            <v>USD</v>
          </cell>
        </row>
        <row r="2210">
          <cell r="B2210">
            <v>40611</v>
          </cell>
          <cell r="C2210">
            <v>40611</v>
          </cell>
          <cell r="E2210">
            <v>6.7</v>
          </cell>
          <cell r="F2210" t="str">
            <v>GEL</v>
          </cell>
          <cell r="G2210">
            <v>3.9</v>
          </cell>
          <cell r="H2210" t="str">
            <v>USD</v>
          </cell>
        </row>
        <row r="2211">
          <cell r="B2211">
            <v>40611</v>
          </cell>
          <cell r="C2211">
            <v>40611</v>
          </cell>
          <cell r="E2211">
            <v>3.35</v>
          </cell>
          <cell r="F2211" t="str">
            <v>GEL</v>
          </cell>
          <cell r="G2211">
            <v>1.95</v>
          </cell>
          <cell r="H2211" t="str">
            <v>USD</v>
          </cell>
        </row>
        <row r="2212">
          <cell r="B2212">
            <v>40611</v>
          </cell>
          <cell r="C2212">
            <v>40611</v>
          </cell>
          <cell r="E2212">
            <v>3.35</v>
          </cell>
          <cell r="F2212" t="str">
            <v>GEL</v>
          </cell>
          <cell r="G2212">
            <v>1.95</v>
          </cell>
          <cell r="H2212" t="str">
            <v>USD</v>
          </cell>
        </row>
        <row r="2213">
          <cell r="B2213">
            <v>40611</v>
          </cell>
          <cell r="C2213">
            <v>40611</v>
          </cell>
          <cell r="E2213">
            <v>6.7</v>
          </cell>
          <cell r="F2213" t="str">
            <v>GEL</v>
          </cell>
          <cell r="G2213">
            <v>3.9</v>
          </cell>
          <cell r="H2213" t="str">
            <v>USD</v>
          </cell>
        </row>
        <row r="2214">
          <cell r="B2214">
            <v>40611</v>
          </cell>
          <cell r="C2214">
            <v>40611</v>
          </cell>
          <cell r="E2214">
            <v>6.7</v>
          </cell>
          <cell r="F2214" t="str">
            <v>GEL</v>
          </cell>
          <cell r="G2214">
            <v>3.9</v>
          </cell>
          <cell r="H2214" t="str">
            <v>USD</v>
          </cell>
        </row>
        <row r="2215">
          <cell r="B2215">
            <v>40611</v>
          </cell>
          <cell r="C2215">
            <v>40611</v>
          </cell>
          <cell r="E2215">
            <v>20.11</v>
          </cell>
          <cell r="F2215" t="str">
            <v>GEL</v>
          </cell>
          <cell r="G2215">
            <v>11.700000000000001</v>
          </cell>
          <cell r="H2215" t="str">
            <v>USD</v>
          </cell>
        </row>
        <row r="2216">
          <cell r="B2216">
            <v>40611</v>
          </cell>
          <cell r="C2216">
            <v>40611</v>
          </cell>
          <cell r="E2216">
            <v>26.810000000000002</v>
          </cell>
          <cell r="F2216" t="str">
            <v>GEL</v>
          </cell>
          <cell r="G2216">
            <v>15.6</v>
          </cell>
          <cell r="H2216" t="str">
            <v>USD</v>
          </cell>
        </row>
        <row r="2217">
          <cell r="B2217">
            <v>40611</v>
          </cell>
          <cell r="C2217">
            <v>40611</v>
          </cell>
          <cell r="E2217">
            <v>20.11</v>
          </cell>
          <cell r="F2217" t="str">
            <v>GEL</v>
          </cell>
          <cell r="G2217">
            <v>11.700000000000001</v>
          </cell>
          <cell r="H2217" t="str">
            <v>USD</v>
          </cell>
        </row>
        <row r="2218">
          <cell r="B2218">
            <v>40611</v>
          </cell>
          <cell r="C2218">
            <v>40611</v>
          </cell>
          <cell r="E2218">
            <v>10.050000000000001</v>
          </cell>
          <cell r="F2218" t="str">
            <v>GEL</v>
          </cell>
          <cell r="G2218">
            <v>5.8500000000000005</v>
          </cell>
          <cell r="H2218" t="str">
            <v>USD</v>
          </cell>
        </row>
        <row r="2219">
          <cell r="B2219">
            <v>40611</v>
          </cell>
          <cell r="C2219">
            <v>40611</v>
          </cell>
          <cell r="E2219">
            <v>3.35</v>
          </cell>
          <cell r="F2219" t="str">
            <v>GEL</v>
          </cell>
          <cell r="G2219">
            <v>1.95</v>
          </cell>
          <cell r="H2219" t="str">
            <v>USD</v>
          </cell>
        </row>
        <row r="2220">
          <cell r="B2220">
            <v>40611</v>
          </cell>
          <cell r="C2220">
            <v>40611</v>
          </cell>
          <cell r="E2220">
            <v>3.35</v>
          </cell>
          <cell r="F2220" t="str">
            <v>GEL</v>
          </cell>
          <cell r="G2220">
            <v>1.95</v>
          </cell>
          <cell r="H2220" t="str">
            <v>USD</v>
          </cell>
        </row>
        <row r="2221">
          <cell r="B2221">
            <v>40611</v>
          </cell>
          <cell r="C2221">
            <v>40611</v>
          </cell>
          <cell r="E2221">
            <v>6.7</v>
          </cell>
          <cell r="F2221" t="str">
            <v>GEL</v>
          </cell>
          <cell r="G2221">
            <v>3.9</v>
          </cell>
          <cell r="H2221" t="str">
            <v>USD</v>
          </cell>
        </row>
        <row r="2222">
          <cell r="B2222">
            <v>40611</v>
          </cell>
          <cell r="C2222">
            <v>40611</v>
          </cell>
          <cell r="E2222">
            <v>10.050000000000001</v>
          </cell>
          <cell r="F2222" t="str">
            <v>GEL</v>
          </cell>
          <cell r="G2222">
            <v>5.8500000000000005</v>
          </cell>
          <cell r="H2222" t="str">
            <v>USD</v>
          </cell>
        </row>
        <row r="2223">
          <cell r="B2223">
            <v>40611</v>
          </cell>
          <cell r="C2223">
            <v>40611</v>
          </cell>
          <cell r="E2223">
            <v>6.7</v>
          </cell>
          <cell r="F2223" t="str">
            <v>GEL</v>
          </cell>
          <cell r="G2223">
            <v>3.9</v>
          </cell>
          <cell r="H2223" t="str">
            <v>USD</v>
          </cell>
        </row>
        <row r="2224">
          <cell r="B2224">
            <v>40611</v>
          </cell>
          <cell r="C2224">
            <v>40611</v>
          </cell>
          <cell r="E2224">
            <v>6.7</v>
          </cell>
          <cell r="F2224" t="str">
            <v>GEL</v>
          </cell>
          <cell r="G2224">
            <v>3.9</v>
          </cell>
          <cell r="H2224" t="str">
            <v>USD</v>
          </cell>
        </row>
        <row r="2225">
          <cell r="B2225">
            <v>40611</v>
          </cell>
          <cell r="C2225">
            <v>40611</v>
          </cell>
          <cell r="E2225">
            <v>13.41</v>
          </cell>
          <cell r="F2225" t="str">
            <v>GEL</v>
          </cell>
          <cell r="G2225">
            <v>7.8</v>
          </cell>
          <cell r="H2225" t="str">
            <v>USD</v>
          </cell>
        </row>
        <row r="2226">
          <cell r="B2226">
            <v>40611</v>
          </cell>
          <cell r="C2226">
            <v>40611</v>
          </cell>
          <cell r="E2226">
            <v>6.7</v>
          </cell>
          <cell r="F2226" t="str">
            <v>GEL</v>
          </cell>
          <cell r="G2226">
            <v>3.9</v>
          </cell>
          <cell r="H2226" t="str">
            <v>USD</v>
          </cell>
        </row>
        <row r="2227">
          <cell r="B2227">
            <v>40611</v>
          </cell>
          <cell r="C2227">
            <v>40611</v>
          </cell>
          <cell r="E2227">
            <v>13.41</v>
          </cell>
          <cell r="F2227" t="str">
            <v>GEL</v>
          </cell>
          <cell r="G2227">
            <v>7.8</v>
          </cell>
          <cell r="H2227" t="str">
            <v>USD</v>
          </cell>
        </row>
        <row r="2228">
          <cell r="B2228">
            <v>40611</v>
          </cell>
          <cell r="C2228">
            <v>40611</v>
          </cell>
          <cell r="E2228">
            <v>3.35</v>
          </cell>
          <cell r="F2228" t="str">
            <v>GEL</v>
          </cell>
          <cell r="G2228">
            <v>1.95</v>
          </cell>
          <cell r="H2228" t="str">
            <v>USD</v>
          </cell>
        </row>
        <row r="2229">
          <cell r="B2229">
            <v>40611</v>
          </cell>
          <cell r="C2229">
            <v>40611</v>
          </cell>
          <cell r="E2229">
            <v>13.41</v>
          </cell>
          <cell r="F2229" t="str">
            <v>GEL</v>
          </cell>
          <cell r="G2229">
            <v>7.8</v>
          </cell>
          <cell r="H2229" t="str">
            <v>USD</v>
          </cell>
        </row>
        <row r="2230">
          <cell r="B2230">
            <v>40611</v>
          </cell>
          <cell r="C2230">
            <v>40611</v>
          </cell>
          <cell r="E2230">
            <v>6.7</v>
          </cell>
          <cell r="F2230" t="str">
            <v>GEL</v>
          </cell>
          <cell r="G2230">
            <v>3.9</v>
          </cell>
          <cell r="H2230" t="str">
            <v>USD</v>
          </cell>
        </row>
        <row r="2231">
          <cell r="B2231">
            <v>40611</v>
          </cell>
          <cell r="C2231">
            <v>40611</v>
          </cell>
          <cell r="E2231">
            <v>13.41</v>
          </cell>
          <cell r="F2231" t="str">
            <v>GEL</v>
          </cell>
          <cell r="G2231">
            <v>7.8</v>
          </cell>
          <cell r="H2231" t="str">
            <v>USD</v>
          </cell>
        </row>
        <row r="2232">
          <cell r="B2232">
            <v>40611</v>
          </cell>
          <cell r="C2232">
            <v>40611</v>
          </cell>
          <cell r="E2232">
            <v>3.35</v>
          </cell>
          <cell r="F2232" t="str">
            <v>GEL</v>
          </cell>
          <cell r="G2232">
            <v>1.95</v>
          </cell>
          <cell r="H2232" t="str">
            <v>USD</v>
          </cell>
        </row>
        <row r="2233">
          <cell r="B2233">
            <v>40611</v>
          </cell>
          <cell r="C2233">
            <v>40611</v>
          </cell>
          <cell r="E2233">
            <v>26.810000000000002</v>
          </cell>
          <cell r="F2233" t="str">
            <v>GEL</v>
          </cell>
          <cell r="G2233">
            <v>15.6</v>
          </cell>
          <cell r="H2233" t="str">
            <v>USD</v>
          </cell>
        </row>
        <row r="2234">
          <cell r="B2234">
            <v>40611</v>
          </cell>
          <cell r="C2234">
            <v>40611</v>
          </cell>
          <cell r="E2234">
            <v>13.4</v>
          </cell>
          <cell r="F2234" t="str">
            <v>GEL</v>
          </cell>
          <cell r="G2234">
            <v>7.8</v>
          </cell>
          <cell r="H2234" t="str">
            <v>USD</v>
          </cell>
        </row>
        <row r="2235">
          <cell r="B2235">
            <v>40611</v>
          </cell>
          <cell r="C2235">
            <v>40611</v>
          </cell>
          <cell r="E2235">
            <v>6.7</v>
          </cell>
          <cell r="F2235" t="str">
            <v>GEL</v>
          </cell>
          <cell r="G2235">
            <v>3.9</v>
          </cell>
          <cell r="H2235" t="str">
            <v>USD</v>
          </cell>
        </row>
        <row r="2236">
          <cell r="B2236">
            <v>40611</v>
          </cell>
          <cell r="C2236">
            <v>40611</v>
          </cell>
          <cell r="E2236">
            <v>6.7</v>
          </cell>
          <cell r="F2236" t="str">
            <v>GEL</v>
          </cell>
          <cell r="G2236">
            <v>3.9</v>
          </cell>
          <cell r="H2236" t="str">
            <v>USD</v>
          </cell>
        </row>
        <row r="2237">
          <cell r="B2237">
            <v>40611</v>
          </cell>
          <cell r="C2237">
            <v>40611</v>
          </cell>
          <cell r="E2237">
            <v>10.050000000000001</v>
          </cell>
          <cell r="F2237" t="str">
            <v>GEL</v>
          </cell>
          <cell r="G2237">
            <v>5.8500000000000005</v>
          </cell>
          <cell r="H2237" t="str">
            <v>USD</v>
          </cell>
        </row>
        <row r="2238">
          <cell r="B2238">
            <v>40611</v>
          </cell>
          <cell r="C2238">
            <v>40611</v>
          </cell>
          <cell r="E2238">
            <v>6.7</v>
          </cell>
          <cell r="F2238" t="str">
            <v>GEL</v>
          </cell>
          <cell r="G2238">
            <v>3.9</v>
          </cell>
          <cell r="H2238" t="str">
            <v>USD</v>
          </cell>
        </row>
        <row r="2239">
          <cell r="B2239">
            <v>40611</v>
          </cell>
          <cell r="C2239">
            <v>40611</v>
          </cell>
          <cell r="E2239">
            <v>3.35</v>
          </cell>
          <cell r="F2239" t="str">
            <v>GEL</v>
          </cell>
          <cell r="G2239">
            <v>1.95</v>
          </cell>
          <cell r="H2239" t="str">
            <v>USD</v>
          </cell>
        </row>
        <row r="2240">
          <cell r="B2240">
            <v>40611</v>
          </cell>
          <cell r="C2240">
            <v>40611</v>
          </cell>
          <cell r="E2240">
            <v>6.7</v>
          </cell>
          <cell r="F2240" t="str">
            <v>GEL</v>
          </cell>
          <cell r="G2240">
            <v>3.9</v>
          </cell>
          <cell r="H2240" t="str">
            <v>USD</v>
          </cell>
        </row>
        <row r="2241">
          <cell r="B2241">
            <v>40611</v>
          </cell>
          <cell r="C2241">
            <v>40611</v>
          </cell>
          <cell r="E2241">
            <v>6.7</v>
          </cell>
          <cell r="F2241" t="str">
            <v>GEL</v>
          </cell>
          <cell r="G2241">
            <v>3.9</v>
          </cell>
          <cell r="H2241" t="str">
            <v>USD</v>
          </cell>
        </row>
        <row r="2242">
          <cell r="B2242">
            <v>40611</v>
          </cell>
          <cell r="C2242">
            <v>40611</v>
          </cell>
          <cell r="E2242">
            <v>13.4</v>
          </cell>
          <cell r="F2242" t="str">
            <v>GEL</v>
          </cell>
          <cell r="G2242">
            <v>7.8</v>
          </cell>
          <cell r="H2242" t="str">
            <v>USD</v>
          </cell>
        </row>
        <row r="2243">
          <cell r="B2243">
            <v>40611</v>
          </cell>
          <cell r="C2243">
            <v>40611</v>
          </cell>
          <cell r="E2243">
            <v>6.7</v>
          </cell>
          <cell r="F2243" t="str">
            <v>GEL</v>
          </cell>
          <cell r="G2243">
            <v>3.9</v>
          </cell>
          <cell r="H2243" t="str">
            <v>USD</v>
          </cell>
        </row>
        <row r="2244">
          <cell r="B2244">
            <v>40611</v>
          </cell>
          <cell r="C2244">
            <v>40611</v>
          </cell>
          <cell r="E2244">
            <v>26.810000000000002</v>
          </cell>
          <cell r="F2244" t="str">
            <v>GEL</v>
          </cell>
          <cell r="G2244">
            <v>15.6</v>
          </cell>
          <cell r="H2244" t="str">
            <v>USD</v>
          </cell>
        </row>
        <row r="2245">
          <cell r="B2245">
            <v>40611</v>
          </cell>
          <cell r="C2245">
            <v>40611</v>
          </cell>
          <cell r="E2245">
            <v>6.7</v>
          </cell>
          <cell r="F2245" t="str">
            <v>GEL</v>
          </cell>
          <cell r="G2245">
            <v>3.9</v>
          </cell>
          <cell r="H2245" t="str">
            <v>USD</v>
          </cell>
        </row>
        <row r="2246">
          <cell r="B2246">
            <v>40611</v>
          </cell>
          <cell r="C2246">
            <v>40611</v>
          </cell>
          <cell r="E2246">
            <v>6.7</v>
          </cell>
          <cell r="F2246" t="str">
            <v>GEL</v>
          </cell>
          <cell r="G2246">
            <v>3.9</v>
          </cell>
          <cell r="H2246" t="str">
            <v>USD</v>
          </cell>
        </row>
        <row r="2247">
          <cell r="B2247">
            <v>40611</v>
          </cell>
          <cell r="C2247">
            <v>40611</v>
          </cell>
          <cell r="E2247">
            <v>46.92</v>
          </cell>
          <cell r="F2247" t="str">
            <v>GEL</v>
          </cell>
          <cell r="G2247">
            <v>27.3</v>
          </cell>
          <cell r="H2247" t="str">
            <v>USD</v>
          </cell>
        </row>
        <row r="2248">
          <cell r="B2248">
            <v>40611</v>
          </cell>
          <cell r="C2248">
            <v>40611</v>
          </cell>
          <cell r="E2248">
            <v>7.37</v>
          </cell>
          <cell r="F2248" t="str">
            <v>GEL</v>
          </cell>
          <cell r="G2248">
            <v>4.29</v>
          </cell>
          <cell r="H2248" t="str">
            <v>USD</v>
          </cell>
        </row>
        <row r="2249">
          <cell r="B2249">
            <v>40611</v>
          </cell>
          <cell r="C2249">
            <v>40611</v>
          </cell>
          <cell r="E2249">
            <v>6.7</v>
          </cell>
          <cell r="F2249" t="str">
            <v>GEL</v>
          </cell>
          <cell r="G2249">
            <v>3.9</v>
          </cell>
          <cell r="H2249" t="str">
            <v>USD</v>
          </cell>
        </row>
        <row r="2250">
          <cell r="B2250">
            <v>40611</v>
          </cell>
          <cell r="C2250">
            <v>40611</v>
          </cell>
          <cell r="E2250">
            <v>6807.93</v>
          </cell>
          <cell r="F2250" t="str">
            <v>GEL</v>
          </cell>
          <cell r="G2250">
            <v>2920.55</v>
          </cell>
          <cell r="H2250" t="str">
            <v>EUR</v>
          </cell>
        </row>
        <row r="2251">
          <cell r="B2251">
            <v>40611</v>
          </cell>
          <cell r="C2251">
            <v>40611</v>
          </cell>
          <cell r="E2251">
            <v>34.94</v>
          </cell>
          <cell r="F2251" t="str">
            <v>GEL</v>
          </cell>
          <cell r="G2251">
            <v>14.5</v>
          </cell>
          <cell r="H2251" t="str">
            <v>EUR</v>
          </cell>
        </row>
        <row r="2252">
          <cell r="B2252">
            <v>40611</v>
          </cell>
          <cell r="C2252">
            <v>40611</v>
          </cell>
          <cell r="E2252">
            <v>20.97</v>
          </cell>
          <cell r="F2252" t="str">
            <v>GEL</v>
          </cell>
          <cell r="G2252">
            <v>8.7000000000000011</v>
          </cell>
          <cell r="H2252" t="str">
            <v>EUR</v>
          </cell>
        </row>
        <row r="2253">
          <cell r="B2253">
            <v>40611</v>
          </cell>
          <cell r="C2253">
            <v>40611</v>
          </cell>
          <cell r="E2253">
            <v>92862.400000000009</v>
          </cell>
          <cell r="F2253" t="str">
            <v>GEL</v>
          </cell>
          <cell r="G2253">
            <v>54820.72</v>
          </cell>
          <cell r="H2253" t="str">
            <v>USD</v>
          </cell>
        </row>
        <row r="2254">
          <cell r="B2254">
            <v>40611</v>
          </cell>
          <cell r="C2254">
            <v>40611</v>
          </cell>
          <cell r="E2254">
            <v>33.520000000000003</v>
          </cell>
          <cell r="F2254" t="str">
            <v>GEL</v>
          </cell>
          <cell r="G2254">
            <v>19.5</v>
          </cell>
          <cell r="H2254" t="str">
            <v>USD</v>
          </cell>
        </row>
        <row r="2255">
          <cell r="B2255">
            <v>40611</v>
          </cell>
          <cell r="C2255">
            <v>40611</v>
          </cell>
          <cell r="E2255">
            <v>26.810000000000002</v>
          </cell>
          <cell r="F2255" t="str">
            <v>GEL</v>
          </cell>
          <cell r="G2255">
            <v>15.6</v>
          </cell>
          <cell r="H2255" t="str">
            <v>USD</v>
          </cell>
        </row>
        <row r="2256">
          <cell r="B2256">
            <v>40611</v>
          </cell>
          <cell r="C2256">
            <v>40611</v>
          </cell>
          <cell r="E2256">
            <v>20.11</v>
          </cell>
          <cell r="F2256" t="str">
            <v>GEL</v>
          </cell>
          <cell r="G2256">
            <v>11.700000000000001</v>
          </cell>
          <cell r="H2256" t="str">
            <v>USD</v>
          </cell>
        </row>
        <row r="2257">
          <cell r="B2257">
            <v>40611</v>
          </cell>
          <cell r="C2257">
            <v>40611</v>
          </cell>
          <cell r="E2257">
            <v>6.7</v>
          </cell>
          <cell r="F2257" t="str">
            <v>GEL</v>
          </cell>
          <cell r="G2257">
            <v>3.9</v>
          </cell>
          <cell r="H2257" t="str">
            <v>USD</v>
          </cell>
        </row>
        <row r="2258">
          <cell r="B2258">
            <v>40611</v>
          </cell>
          <cell r="C2258">
            <v>40611</v>
          </cell>
          <cell r="E2258">
            <v>13.4</v>
          </cell>
          <cell r="F2258" t="str">
            <v>GEL</v>
          </cell>
          <cell r="G2258">
            <v>7.8</v>
          </cell>
          <cell r="H2258" t="str">
            <v>USD</v>
          </cell>
        </row>
        <row r="2259">
          <cell r="B2259">
            <v>40611</v>
          </cell>
          <cell r="C2259">
            <v>40611</v>
          </cell>
          <cell r="E2259">
            <v>18.240000000000002</v>
          </cell>
          <cell r="F2259" t="str">
            <v>GEL</v>
          </cell>
          <cell r="G2259">
            <v>10.61</v>
          </cell>
          <cell r="H2259" t="str">
            <v>USD</v>
          </cell>
        </row>
        <row r="2260">
          <cell r="B2260">
            <v>40611</v>
          </cell>
          <cell r="C2260">
            <v>40611</v>
          </cell>
          <cell r="E2260">
            <v>14.46</v>
          </cell>
          <cell r="F2260" t="str">
            <v>GEL</v>
          </cell>
          <cell r="G2260">
            <v>8.41</v>
          </cell>
          <cell r="H2260" t="str">
            <v>USD</v>
          </cell>
        </row>
        <row r="2261">
          <cell r="B2261">
            <v>40611</v>
          </cell>
          <cell r="C2261">
            <v>40611</v>
          </cell>
          <cell r="E2261">
            <v>83.12</v>
          </cell>
          <cell r="F2261" t="str">
            <v>GEL</v>
          </cell>
          <cell r="G2261">
            <v>48.36</v>
          </cell>
          <cell r="H2261" t="str">
            <v>USD</v>
          </cell>
        </row>
        <row r="2262">
          <cell r="B2262">
            <v>40611</v>
          </cell>
          <cell r="C2262">
            <v>40611</v>
          </cell>
          <cell r="E2262">
            <v>2.06</v>
          </cell>
          <cell r="F2262" t="str">
            <v>GEL</v>
          </cell>
          <cell r="G2262">
            <v>1.2</v>
          </cell>
          <cell r="H2262" t="str">
            <v>USD</v>
          </cell>
        </row>
        <row r="2263">
          <cell r="B2263">
            <v>40611</v>
          </cell>
          <cell r="C2263">
            <v>40611</v>
          </cell>
          <cell r="E2263">
            <v>2.15</v>
          </cell>
          <cell r="F2263" t="str">
            <v>GEL</v>
          </cell>
          <cell r="G2263">
            <v>1.25</v>
          </cell>
          <cell r="H2263" t="str">
            <v>USD</v>
          </cell>
        </row>
        <row r="2264">
          <cell r="B2264">
            <v>40611</v>
          </cell>
          <cell r="C2264">
            <v>40611</v>
          </cell>
          <cell r="E2264">
            <v>0.88</v>
          </cell>
          <cell r="F2264" t="str">
            <v>GEL</v>
          </cell>
          <cell r="G2264">
            <v>0.51</v>
          </cell>
          <cell r="H2264" t="str">
            <v>USD</v>
          </cell>
        </row>
        <row r="2265">
          <cell r="B2265">
            <v>40611</v>
          </cell>
          <cell r="C2265">
            <v>40611</v>
          </cell>
          <cell r="E2265">
            <v>34.24</v>
          </cell>
          <cell r="F2265" t="str">
            <v>GEL</v>
          </cell>
          <cell r="G2265">
            <v>19.920000000000002</v>
          </cell>
          <cell r="H2265" t="str">
            <v>USD</v>
          </cell>
        </row>
        <row r="2266">
          <cell r="B2266">
            <v>40611</v>
          </cell>
          <cell r="C2266">
            <v>40611</v>
          </cell>
          <cell r="E2266">
            <v>0.69000000000000006</v>
          </cell>
          <cell r="F2266" t="str">
            <v>GEL</v>
          </cell>
          <cell r="G2266">
            <v>0.4</v>
          </cell>
          <cell r="H2266" t="str">
            <v>USD</v>
          </cell>
        </row>
        <row r="2267">
          <cell r="B2267">
            <v>40611</v>
          </cell>
          <cell r="C2267">
            <v>40611</v>
          </cell>
          <cell r="E2267">
            <v>1.05</v>
          </cell>
          <cell r="F2267" t="str">
            <v>GEL</v>
          </cell>
          <cell r="G2267">
            <v>0.61</v>
          </cell>
          <cell r="H2267" t="str">
            <v>USD</v>
          </cell>
        </row>
        <row r="2268">
          <cell r="B2268">
            <v>40611</v>
          </cell>
          <cell r="C2268">
            <v>40611</v>
          </cell>
          <cell r="E2268">
            <v>31.79</v>
          </cell>
          <cell r="F2268" t="str">
            <v>USD</v>
          </cell>
          <cell r="G2268">
            <v>55.32</v>
          </cell>
          <cell r="H2268" t="str">
            <v>GEL</v>
          </cell>
        </row>
        <row r="2269">
          <cell r="B2269">
            <v>40611</v>
          </cell>
          <cell r="C2269">
            <v>40611</v>
          </cell>
          <cell r="E2269">
            <v>800</v>
          </cell>
          <cell r="F2269" t="str">
            <v>USD</v>
          </cell>
          <cell r="G2269">
            <v>594.75</v>
          </cell>
          <cell r="H2269" t="str">
            <v>EUR</v>
          </cell>
        </row>
        <row r="2270">
          <cell r="B2270">
            <v>40611</v>
          </cell>
          <cell r="C2270">
            <v>40611</v>
          </cell>
          <cell r="E2270">
            <v>1036</v>
          </cell>
          <cell r="F2270" t="str">
            <v>USD</v>
          </cell>
          <cell r="G2270">
            <v>1780.68</v>
          </cell>
          <cell r="H2270" t="str">
            <v>GEL</v>
          </cell>
        </row>
        <row r="2271">
          <cell r="B2271">
            <v>40611</v>
          </cell>
          <cell r="C2271">
            <v>40612</v>
          </cell>
          <cell r="E2271">
            <v>1205.42</v>
          </cell>
          <cell r="F2271" t="str">
            <v>EUR</v>
          </cell>
          <cell r="G2271">
            <v>2866.73</v>
          </cell>
          <cell r="H2271" t="str">
            <v>GEL</v>
          </cell>
        </row>
        <row r="2272">
          <cell r="B2272">
            <v>40611</v>
          </cell>
          <cell r="C2272">
            <v>40612</v>
          </cell>
          <cell r="E2272">
            <v>462070</v>
          </cell>
          <cell r="F2272" t="str">
            <v>USD</v>
          </cell>
          <cell r="G2272">
            <v>791525.91</v>
          </cell>
          <cell r="H2272" t="str">
            <v>GEL</v>
          </cell>
        </row>
        <row r="2273">
          <cell r="B2273">
            <v>40611</v>
          </cell>
          <cell r="C2273">
            <v>40611</v>
          </cell>
          <cell r="E2273">
            <v>300000</v>
          </cell>
          <cell r="F2273" t="str">
            <v>USD</v>
          </cell>
          <cell r="G2273">
            <v>515640</v>
          </cell>
          <cell r="H2273" t="str">
            <v>GEL</v>
          </cell>
        </row>
        <row r="2274">
          <cell r="B2274">
            <v>40611</v>
          </cell>
          <cell r="C2274">
            <v>40611</v>
          </cell>
          <cell r="E2274">
            <v>130.99</v>
          </cell>
          <cell r="F2274" t="str">
            <v>USD</v>
          </cell>
          <cell r="G2274">
            <v>225.15</v>
          </cell>
          <cell r="H2274" t="str">
            <v>GEL</v>
          </cell>
        </row>
        <row r="2275">
          <cell r="B2275">
            <v>40611</v>
          </cell>
          <cell r="C2275">
            <v>40611</v>
          </cell>
          <cell r="E2275">
            <v>211.67000000000002</v>
          </cell>
          <cell r="F2275" t="str">
            <v>GEL</v>
          </cell>
          <cell r="G2275">
            <v>5585</v>
          </cell>
          <cell r="H2275" t="str">
            <v>INR</v>
          </cell>
        </row>
        <row r="2276">
          <cell r="B2276">
            <v>40611</v>
          </cell>
          <cell r="C2276">
            <v>40611</v>
          </cell>
          <cell r="E2276">
            <v>19252</v>
          </cell>
          <cell r="F2276" t="str">
            <v>ILS</v>
          </cell>
          <cell r="G2276">
            <v>9240.9600000000009</v>
          </cell>
          <cell r="H2276" t="str">
            <v>GEL</v>
          </cell>
        </row>
        <row r="2277">
          <cell r="B2277">
            <v>40611</v>
          </cell>
          <cell r="C2277">
            <v>40611</v>
          </cell>
          <cell r="E2277">
            <v>357800</v>
          </cell>
          <cell r="F2277" t="str">
            <v>HUF</v>
          </cell>
          <cell r="G2277">
            <v>3112.86</v>
          </cell>
          <cell r="H2277" t="str">
            <v>GEL</v>
          </cell>
        </row>
        <row r="2278">
          <cell r="B2278">
            <v>40611</v>
          </cell>
          <cell r="C2278">
            <v>40611</v>
          </cell>
          <cell r="E2278">
            <v>40.19</v>
          </cell>
          <cell r="F2278" t="str">
            <v>GEL</v>
          </cell>
          <cell r="G2278">
            <v>71000</v>
          </cell>
          <cell r="H2278" t="str">
            <v>BYR</v>
          </cell>
        </row>
        <row r="2279">
          <cell r="B2279">
            <v>40611</v>
          </cell>
          <cell r="C2279">
            <v>40611</v>
          </cell>
          <cell r="E2279">
            <v>120000</v>
          </cell>
          <cell r="F2279" t="str">
            <v>RUR</v>
          </cell>
          <cell r="G2279">
            <v>4243.99</v>
          </cell>
          <cell r="H2279" t="str">
            <v>USD</v>
          </cell>
        </row>
        <row r="2280">
          <cell r="B2280">
            <v>40611</v>
          </cell>
          <cell r="C2280">
            <v>40611</v>
          </cell>
          <cell r="E2280">
            <v>30000</v>
          </cell>
          <cell r="F2280" t="str">
            <v>CHF</v>
          </cell>
          <cell r="G2280">
            <v>32375.38</v>
          </cell>
          <cell r="H2280" t="str">
            <v>USD</v>
          </cell>
        </row>
        <row r="2281">
          <cell r="B2281">
            <v>40611</v>
          </cell>
          <cell r="C2281">
            <v>40611</v>
          </cell>
          <cell r="E2281">
            <v>20000</v>
          </cell>
          <cell r="F2281" t="str">
            <v>GBP</v>
          </cell>
          <cell r="G2281">
            <v>32434.02</v>
          </cell>
          <cell r="H2281" t="str">
            <v>USD</v>
          </cell>
        </row>
        <row r="2282">
          <cell r="B2282">
            <v>40611</v>
          </cell>
          <cell r="C2282">
            <v>40611</v>
          </cell>
          <cell r="E2282">
            <v>1.1000000000000001</v>
          </cell>
          <cell r="F2282" t="str">
            <v>GEL</v>
          </cell>
          <cell r="G2282">
            <v>0.64</v>
          </cell>
          <cell r="H2282" t="str">
            <v>USD</v>
          </cell>
        </row>
        <row r="2283">
          <cell r="B2283">
            <v>40611</v>
          </cell>
          <cell r="C2283">
            <v>40611</v>
          </cell>
          <cell r="E2283">
            <v>124.68</v>
          </cell>
          <cell r="F2283" t="str">
            <v>GEL</v>
          </cell>
          <cell r="G2283">
            <v>72.540000000000006</v>
          </cell>
          <cell r="H2283" t="str">
            <v>USD</v>
          </cell>
        </row>
        <row r="2284">
          <cell r="B2284">
            <v>40611</v>
          </cell>
          <cell r="C2284">
            <v>40611</v>
          </cell>
          <cell r="E2284">
            <v>2000</v>
          </cell>
          <cell r="F2284" t="str">
            <v>EUR</v>
          </cell>
          <cell r="G2284">
            <v>2785.92</v>
          </cell>
          <cell r="H2284" t="str">
            <v>USD</v>
          </cell>
        </row>
        <row r="2285">
          <cell r="B2285">
            <v>40611</v>
          </cell>
          <cell r="C2285">
            <v>40611</v>
          </cell>
          <cell r="E2285">
            <v>1705000</v>
          </cell>
          <cell r="F2285" t="str">
            <v>GEL</v>
          </cell>
          <cell r="G2285">
            <v>1000000</v>
          </cell>
          <cell r="H2285" t="str">
            <v>USD</v>
          </cell>
        </row>
        <row r="2286">
          <cell r="B2286">
            <v>40611</v>
          </cell>
          <cell r="C2286">
            <v>40611</v>
          </cell>
          <cell r="E2286">
            <v>15.35</v>
          </cell>
          <cell r="F2286" t="str">
            <v>GEL</v>
          </cell>
          <cell r="G2286">
            <v>6.37</v>
          </cell>
          <cell r="H2286" t="str">
            <v>EUR</v>
          </cell>
        </row>
        <row r="2287">
          <cell r="B2287">
            <v>40611</v>
          </cell>
          <cell r="C2287">
            <v>40611</v>
          </cell>
          <cell r="E2287">
            <v>77.94</v>
          </cell>
          <cell r="F2287" t="str">
            <v>USD</v>
          </cell>
          <cell r="G2287">
            <v>133.96</v>
          </cell>
          <cell r="H2287" t="str">
            <v>GEL</v>
          </cell>
        </row>
        <row r="2288">
          <cell r="B2288">
            <v>40611</v>
          </cell>
          <cell r="C2288">
            <v>40611</v>
          </cell>
          <cell r="E2288">
            <v>17.37</v>
          </cell>
          <cell r="F2288" t="str">
            <v>USD</v>
          </cell>
          <cell r="G2288">
            <v>29.86</v>
          </cell>
          <cell r="H2288" t="str">
            <v>GEL</v>
          </cell>
        </row>
        <row r="2289">
          <cell r="B2289">
            <v>40611</v>
          </cell>
          <cell r="C2289">
            <v>40611</v>
          </cell>
          <cell r="E2289">
            <v>58.61</v>
          </cell>
          <cell r="F2289" t="str">
            <v>USD</v>
          </cell>
          <cell r="G2289">
            <v>100.74000000000001</v>
          </cell>
          <cell r="H2289" t="str">
            <v>GEL</v>
          </cell>
        </row>
        <row r="2290">
          <cell r="B2290">
            <v>40611</v>
          </cell>
          <cell r="C2290">
            <v>40611</v>
          </cell>
          <cell r="E2290">
            <v>54.69</v>
          </cell>
          <cell r="F2290" t="str">
            <v>GEL</v>
          </cell>
          <cell r="G2290">
            <v>31.82</v>
          </cell>
          <cell r="H2290" t="str">
            <v>USD</v>
          </cell>
        </row>
        <row r="2291">
          <cell r="B2291">
            <v>40611</v>
          </cell>
          <cell r="C2291">
            <v>40611</v>
          </cell>
          <cell r="E2291">
            <v>119.35000000000001</v>
          </cell>
          <cell r="F2291" t="str">
            <v>GEL</v>
          </cell>
          <cell r="G2291">
            <v>69.44</v>
          </cell>
          <cell r="H2291" t="str">
            <v>USD</v>
          </cell>
        </row>
        <row r="2292">
          <cell r="B2292">
            <v>40611</v>
          </cell>
          <cell r="C2292">
            <v>40611</v>
          </cell>
          <cell r="E2292">
            <v>657.92</v>
          </cell>
          <cell r="F2292" t="str">
            <v>GEL</v>
          </cell>
          <cell r="G2292">
            <v>382.78000000000003</v>
          </cell>
          <cell r="H2292" t="str">
            <v>USD</v>
          </cell>
        </row>
        <row r="2293">
          <cell r="B2293">
            <v>40611</v>
          </cell>
          <cell r="C2293">
            <v>40611</v>
          </cell>
          <cell r="E2293">
            <v>291.78000000000003</v>
          </cell>
          <cell r="F2293" t="str">
            <v>GEL</v>
          </cell>
          <cell r="G2293">
            <v>169.76</v>
          </cell>
          <cell r="H2293" t="str">
            <v>USD</v>
          </cell>
        </row>
        <row r="2294">
          <cell r="B2294">
            <v>40611</v>
          </cell>
          <cell r="C2294">
            <v>40611</v>
          </cell>
          <cell r="E2294">
            <v>9.14</v>
          </cell>
          <cell r="F2294" t="str">
            <v>GEL</v>
          </cell>
          <cell r="G2294">
            <v>5.32</v>
          </cell>
          <cell r="H2294" t="str">
            <v>USD</v>
          </cell>
        </row>
        <row r="2295">
          <cell r="B2295">
            <v>40611</v>
          </cell>
          <cell r="C2295">
            <v>40611</v>
          </cell>
          <cell r="E2295">
            <v>1387.5</v>
          </cell>
          <cell r="F2295" t="str">
            <v>USD</v>
          </cell>
          <cell r="G2295">
            <v>2384.84</v>
          </cell>
          <cell r="H2295" t="str">
            <v>GEL</v>
          </cell>
        </row>
        <row r="2296">
          <cell r="B2296">
            <v>40611</v>
          </cell>
          <cell r="C2296">
            <v>40611</v>
          </cell>
          <cell r="E2296">
            <v>64.900000000000006</v>
          </cell>
          <cell r="F2296" t="str">
            <v>USD</v>
          </cell>
          <cell r="G2296">
            <v>111.55</v>
          </cell>
          <cell r="H2296" t="str">
            <v>GEL</v>
          </cell>
        </row>
        <row r="2297">
          <cell r="B2297">
            <v>40611</v>
          </cell>
          <cell r="C2297">
            <v>40611</v>
          </cell>
          <cell r="E2297">
            <v>1523.16</v>
          </cell>
          <cell r="F2297" t="str">
            <v>USD</v>
          </cell>
          <cell r="G2297">
            <v>2618.0100000000002</v>
          </cell>
          <cell r="H2297" t="str">
            <v>GEL</v>
          </cell>
        </row>
        <row r="2298">
          <cell r="B2298">
            <v>40611</v>
          </cell>
          <cell r="C2298">
            <v>40611</v>
          </cell>
          <cell r="E2298">
            <v>766.41</v>
          </cell>
          <cell r="F2298" t="str">
            <v>EUR</v>
          </cell>
          <cell r="G2298">
            <v>1068.3800000000001</v>
          </cell>
          <cell r="H2298" t="str">
            <v>USD</v>
          </cell>
        </row>
        <row r="2299">
          <cell r="B2299">
            <v>40611</v>
          </cell>
          <cell r="C2299">
            <v>40611</v>
          </cell>
          <cell r="E2299">
            <v>356069.44</v>
          </cell>
          <cell r="F2299" t="str">
            <v>GEL</v>
          </cell>
          <cell r="G2299">
            <v>208334.17</v>
          </cell>
          <cell r="H2299" t="str">
            <v>USD</v>
          </cell>
        </row>
        <row r="2300">
          <cell r="B2300">
            <v>40611</v>
          </cell>
          <cell r="C2300">
            <v>40611</v>
          </cell>
          <cell r="E2300">
            <v>94844.19</v>
          </cell>
          <cell r="F2300" t="str">
            <v>GEL</v>
          </cell>
          <cell r="G2300">
            <v>54843.12</v>
          </cell>
          <cell r="H2300" t="str">
            <v>USD</v>
          </cell>
        </row>
        <row r="2301">
          <cell r="B2301">
            <v>40611</v>
          </cell>
          <cell r="C2301">
            <v>40611</v>
          </cell>
          <cell r="E2301">
            <v>197935.44</v>
          </cell>
          <cell r="F2301" t="str">
            <v>GEL</v>
          </cell>
          <cell r="G2301">
            <v>115670.75</v>
          </cell>
          <cell r="H2301" t="str">
            <v>USD</v>
          </cell>
        </row>
        <row r="2302">
          <cell r="B2302">
            <v>40611</v>
          </cell>
          <cell r="C2302">
            <v>40611</v>
          </cell>
          <cell r="E2302">
            <v>183.58</v>
          </cell>
          <cell r="F2302" t="str">
            <v>USD</v>
          </cell>
          <cell r="G2302">
            <v>315.53000000000003</v>
          </cell>
          <cell r="H2302" t="str">
            <v>GEL</v>
          </cell>
        </row>
        <row r="2303">
          <cell r="B2303">
            <v>40611</v>
          </cell>
          <cell r="C2303">
            <v>40611</v>
          </cell>
          <cell r="E2303">
            <v>38.730000000000004</v>
          </cell>
          <cell r="F2303" t="str">
            <v>EUR</v>
          </cell>
          <cell r="G2303">
            <v>93.33</v>
          </cell>
          <cell r="H2303" t="str">
            <v>GEL</v>
          </cell>
        </row>
        <row r="2304">
          <cell r="B2304">
            <v>40611</v>
          </cell>
          <cell r="C2304">
            <v>40611</v>
          </cell>
          <cell r="E2304">
            <v>19.25</v>
          </cell>
          <cell r="F2304" t="str">
            <v>USD</v>
          </cell>
          <cell r="G2304">
            <v>33.08</v>
          </cell>
          <cell r="H2304" t="str">
            <v>GEL</v>
          </cell>
        </row>
        <row r="2305">
          <cell r="B2305">
            <v>40611</v>
          </cell>
          <cell r="C2305">
            <v>40611</v>
          </cell>
          <cell r="E2305">
            <v>7.92</v>
          </cell>
          <cell r="F2305" t="str">
            <v>EUR</v>
          </cell>
          <cell r="G2305">
            <v>19.080000000000002</v>
          </cell>
          <cell r="H2305" t="str">
            <v>GEL</v>
          </cell>
        </row>
        <row r="2306">
          <cell r="B2306">
            <v>40611</v>
          </cell>
          <cell r="C2306">
            <v>40611</v>
          </cell>
          <cell r="E2306">
            <v>68.75</v>
          </cell>
          <cell r="F2306" t="str">
            <v>USD</v>
          </cell>
          <cell r="G2306">
            <v>118.16</v>
          </cell>
          <cell r="H2306" t="str">
            <v>GEL</v>
          </cell>
        </row>
        <row r="2307">
          <cell r="B2307">
            <v>40611</v>
          </cell>
          <cell r="C2307">
            <v>40611</v>
          </cell>
          <cell r="E2307">
            <v>1387.33</v>
          </cell>
          <cell r="F2307" t="str">
            <v>USD</v>
          </cell>
          <cell r="G2307">
            <v>2384.54</v>
          </cell>
          <cell r="H2307" t="str">
            <v>GEL</v>
          </cell>
        </row>
        <row r="2308">
          <cell r="B2308">
            <v>40611</v>
          </cell>
          <cell r="C2308">
            <v>40611</v>
          </cell>
          <cell r="E2308">
            <v>1055.6200000000001</v>
          </cell>
          <cell r="F2308" t="str">
            <v>USD</v>
          </cell>
          <cell r="G2308">
            <v>1814.4</v>
          </cell>
          <cell r="H2308" t="str">
            <v>GEL</v>
          </cell>
        </row>
        <row r="2309">
          <cell r="B2309">
            <v>40611</v>
          </cell>
          <cell r="C2309">
            <v>40611</v>
          </cell>
          <cell r="E2309">
            <v>1858.28</v>
          </cell>
          <cell r="F2309" t="str">
            <v>GEL</v>
          </cell>
          <cell r="G2309">
            <v>1081.1500000000001</v>
          </cell>
          <cell r="H2309" t="str">
            <v>USD</v>
          </cell>
        </row>
        <row r="2310">
          <cell r="B2310">
            <v>40611</v>
          </cell>
          <cell r="C2310">
            <v>40611</v>
          </cell>
          <cell r="E2310">
            <v>961.44</v>
          </cell>
          <cell r="F2310" t="str">
            <v>USD</v>
          </cell>
          <cell r="G2310">
            <v>1652.52</v>
          </cell>
          <cell r="H2310" t="str">
            <v>GEL</v>
          </cell>
        </row>
        <row r="2311">
          <cell r="B2311">
            <v>40611</v>
          </cell>
          <cell r="C2311">
            <v>40611</v>
          </cell>
          <cell r="E2311">
            <v>73.53</v>
          </cell>
          <cell r="F2311" t="str">
            <v>GEL</v>
          </cell>
          <cell r="G2311">
            <v>42.75</v>
          </cell>
          <cell r="H2311" t="str">
            <v>USD</v>
          </cell>
        </row>
        <row r="2312">
          <cell r="B2312">
            <v>40611</v>
          </cell>
          <cell r="C2312">
            <v>40611</v>
          </cell>
          <cell r="E2312">
            <v>15</v>
          </cell>
          <cell r="F2312" t="str">
            <v>USD</v>
          </cell>
          <cell r="G2312">
            <v>25.78</v>
          </cell>
          <cell r="H2312" t="str">
            <v>GEL</v>
          </cell>
        </row>
        <row r="2313">
          <cell r="B2313">
            <v>40611</v>
          </cell>
          <cell r="C2313">
            <v>40611</v>
          </cell>
          <cell r="E2313">
            <v>1601.7</v>
          </cell>
          <cell r="F2313" t="str">
            <v>USD</v>
          </cell>
          <cell r="G2313">
            <v>2753</v>
          </cell>
          <cell r="H2313" t="str">
            <v>GEL</v>
          </cell>
        </row>
        <row r="2314">
          <cell r="B2314">
            <v>40611</v>
          </cell>
          <cell r="C2314">
            <v>40611</v>
          </cell>
          <cell r="E2314">
            <v>656.21</v>
          </cell>
          <cell r="F2314" t="str">
            <v>USD</v>
          </cell>
          <cell r="G2314">
            <v>1127.8900000000001</v>
          </cell>
          <cell r="H2314" t="str">
            <v>GEL</v>
          </cell>
        </row>
        <row r="2315">
          <cell r="B2315">
            <v>40611</v>
          </cell>
          <cell r="C2315">
            <v>40611</v>
          </cell>
          <cell r="E2315">
            <v>3.94</v>
          </cell>
          <cell r="F2315" t="str">
            <v>EUR</v>
          </cell>
          <cell r="G2315">
            <v>9.49</v>
          </cell>
          <cell r="H2315" t="str">
            <v>GEL</v>
          </cell>
        </row>
        <row r="2316">
          <cell r="B2316">
            <v>40611</v>
          </cell>
          <cell r="C2316">
            <v>40611</v>
          </cell>
          <cell r="E2316">
            <v>32367.8</v>
          </cell>
          <cell r="F2316" t="str">
            <v>USD</v>
          </cell>
          <cell r="G2316">
            <v>20000</v>
          </cell>
          <cell r="H2316" t="str">
            <v>GBP</v>
          </cell>
        </row>
        <row r="2317">
          <cell r="B2317">
            <v>40611</v>
          </cell>
          <cell r="C2317">
            <v>40611</v>
          </cell>
          <cell r="E2317">
            <v>32323.8</v>
          </cell>
          <cell r="F2317" t="str">
            <v>USD</v>
          </cell>
          <cell r="G2317">
            <v>20000</v>
          </cell>
          <cell r="H2317" t="str">
            <v>GBP</v>
          </cell>
        </row>
        <row r="2318">
          <cell r="B2318">
            <v>40611</v>
          </cell>
          <cell r="C2318">
            <v>40611</v>
          </cell>
          <cell r="E2318">
            <v>16226.9</v>
          </cell>
          <cell r="F2318" t="str">
            <v>USD</v>
          </cell>
          <cell r="G2318">
            <v>10000</v>
          </cell>
          <cell r="H2318" t="str">
            <v>GBP</v>
          </cell>
        </row>
        <row r="2319">
          <cell r="B2319">
            <v>40611</v>
          </cell>
          <cell r="C2319">
            <v>40611</v>
          </cell>
          <cell r="E2319">
            <v>32466.799999999999</v>
          </cell>
          <cell r="F2319" t="str">
            <v>USD</v>
          </cell>
          <cell r="G2319">
            <v>20000</v>
          </cell>
          <cell r="H2319" t="str">
            <v>GBP</v>
          </cell>
        </row>
        <row r="2320">
          <cell r="B2320">
            <v>40611</v>
          </cell>
          <cell r="C2320">
            <v>40611</v>
          </cell>
          <cell r="E2320">
            <v>32369.599999999999</v>
          </cell>
          <cell r="F2320" t="str">
            <v>USD</v>
          </cell>
          <cell r="G2320">
            <v>20000</v>
          </cell>
          <cell r="H2320" t="str">
            <v>GBP</v>
          </cell>
        </row>
        <row r="2321">
          <cell r="B2321">
            <v>40611</v>
          </cell>
          <cell r="C2321">
            <v>40611</v>
          </cell>
          <cell r="E2321">
            <v>20000</v>
          </cell>
          <cell r="F2321" t="str">
            <v>EUR</v>
          </cell>
          <cell r="G2321">
            <v>27841.999999999996</v>
          </cell>
          <cell r="H2321" t="str">
            <v>USD</v>
          </cell>
        </row>
        <row r="2322">
          <cell r="B2322">
            <v>40611</v>
          </cell>
          <cell r="C2322">
            <v>40611</v>
          </cell>
          <cell r="E2322">
            <v>10000</v>
          </cell>
          <cell r="F2322" t="str">
            <v>GBP</v>
          </cell>
          <cell r="G2322">
            <v>16208.499999999998</v>
          </cell>
          <cell r="H2322" t="str">
            <v>USD</v>
          </cell>
        </row>
        <row r="2323">
          <cell r="B2323">
            <v>40611</v>
          </cell>
          <cell r="C2323">
            <v>40611</v>
          </cell>
          <cell r="E2323">
            <v>69476.5</v>
          </cell>
          <cell r="F2323" t="str">
            <v>USD</v>
          </cell>
          <cell r="G2323">
            <v>50000</v>
          </cell>
          <cell r="H2323" t="str">
            <v>EUR</v>
          </cell>
        </row>
        <row r="2324">
          <cell r="B2324">
            <v>40611</v>
          </cell>
          <cell r="C2324">
            <v>40611</v>
          </cell>
          <cell r="E2324">
            <v>55514</v>
          </cell>
          <cell r="F2324" t="str">
            <v>USD</v>
          </cell>
          <cell r="G2324">
            <v>40000</v>
          </cell>
          <cell r="H2324" t="str">
            <v>EUR</v>
          </cell>
        </row>
        <row r="2325">
          <cell r="B2325">
            <v>40611</v>
          </cell>
          <cell r="C2325">
            <v>40611</v>
          </cell>
          <cell r="E2325">
            <v>27730.800000000003</v>
          </cell>
          <cell r="F2325" t="str">
            <v>USD</v>
          </cell>
          <cell r="G2325">
            <v>20000</v>
          </cell>
          <cell r="H2325" t="str">
            <v>EUR</v>
          </cell>
        </row>
        <row r="2326">
          <cell r="B2326">
            <v>40611</v>
          </cell>
          <cell r="C2326">
            <v>40611</v>
          </cell>
          <cell r="E2326">
            <v>138841</v>
          </cell>
          <cell r="F2326" t="str">
            <v>USD</v>
          </cell>
          <cell r="G2326">
            <v>100000</v>
          </cell>
          <cell r="H2326" t="str">
            <v>EUR</v>
          </cell>
        </row>
        <row r="2327">
          <cell r="B2327">
            <v>40611</v>
          </cell>
          <cell r="C2327">
            <v>40611</v>
          </cell>
          <cell r="E2327">
            <v>83629.2</v>
          </cell>
          <cell r="F2327" t="str">
            <v>USD</v>
          </cell>
          <cell r="G2327">
            <v>60000</v>
          </cell>
          <cell r="H2327" t="str">
            <v>EUR</v>
          </cell>
        </row>
        <row r="2328">
          <cell r="C2328">
            <v>40611</v>
          </cell>
          <cell r="E2328">
            <v>19904.319999999832</v>
          </cell>
          <cell r="F2328" t="str">
            <v>GEL</v>
          </cell>
        </row>
        <row r="2329">
          <cell r="C2329">
            <v>40611</v>
          </cell>
          <cell r="G2329">
            <v>10582.860000000335</v>
          </cell>
          <cell r="H2329" t="str">
            <v>GEL</v>
          </cell>
        </row>
        <row r="2330">
          <cell r="C2330">
            <v>40611</v>
          </cell>
          <cell r="E2330">
            <v>285561.02000000328</v>
          </cell>
          <cell r="F2330" t="str">
            <v>GEL</v>
          </cell>
        </row>
        <row r="2331">
          <cell r="C2331">
            <v>40611</v>
          </cell>
          <cell r="G2331">
            <v>555153.09000000358</v>
          </cell>
          <cell r="H2331" t="str">
            <v>GEL</v>
          </cell>
        </row>
        <row r="2332">
          <cell r="B2332">
            <v>40611</v>
          </cell>
          <cell r="C2332">
            <v>40611</v>
          </cell>
          <cell r="E2332">
            <v>615.12</v>
          </cell>
          <cell r="F2332" t="str">
            <v>GEL</v>
          </cell>
          <cell r="G2332">
            <v>255.23</v>
          </cell>
          <cell r="H2332" t="str">
            <v>EUR</v>
          </cell>
        </row>
        <row r="2333">
          <cell r="B2333">
            <v>40611</v>
          </cell>
          <cell r="C2333">
            <v>40611</v>
          </cell>
          <cell r="E2333">
            <v>6167.25</v>
          </cell>
          <cell r="F2333" t="str">
            <v>GEL</v>
          </cell>
          <cell r="G2333">
            <v>3583.38</v>
          </cell>
          <cell r="H2333" t="str">
            <v>USD</v>
          </cell>
        </row>
        <row r="2334">
          <cell r="B2334">
            <v>40611</v>
          </cell>
          <cell r="C2334">
            <v>40611</v>
          </cell>
          <cell r="E2334">
            <v>610.72</v>
          </cell>
          <cell r="F2334" t="str">
            <v>GEL</v>
          </cell>
          <cell r="G2334">
            <v>253.43</v>
          </cell>
          <cell r="H2334" t="str">
            <v>EUR</v>
          </cell>
        </row>
        <row r="2335">
          <cell r="B2335">
            <v>40611</v>
          </cell>
          <cell r="C2335">
            <v>40611</v>
          </cell>
          <cell r="E2335">
            <v>15295.27</v>
          </cell>
          <cell r="F2335" t="str">
            <v>GEL</v>
          </cell>
          <cell r="G2335">
            <v>8898.81</v>
          </cell>
          <cell r="H2335" t="str">
            <v>USD</v>
          </cell>
        </row>
        <row r="2336">
          <cell r="B2336">
            <v>40611</v>
          </cell>
          <cell r="C2336">
            <v>40611</v>
          </cell>
          <cell r="E2336">
            <v>279867.13</v>
          </cell>
          <cell r="F2336" t="str">
            <v>USD</v>
          </cell>
          <cell r="G2336">
            <v>481035.62304400007</v>
          </cell>
          <cell r="H2336" t="str">
            <v>GEL</v>
          </cell>
        </row>
        <row r="2337">
          <cell r="B2337">
            <v>40611</v>
          </cell>
          <cell r="C2337">
            <v>40611</v>
          </cell>
          <cell r="E2337">
            <v>11217.98047</v>
          </cell>
          <cell r="F2337" t="str">
            <v>GEL</v>
          </cell>
          <cell r="G2337">
            <v>4655.1499999999996</v>
          </cell>
          <cell r="H2337" t="str">
            <v>EUR</v>
          </cell>
        </row>
        <row r="2338">
          <cell r="B2338">
            <v>40611</v>
          </cell>
          <cell r="C2338">
            <v>40611</v>
          </cell>
          <cell r="E2338">
            <v>85.904898000000003</v>
          </cell>
          <cell r="F2338" t="str">
            <v>GEL</v>
          </cell>
          <cell r="G2338">
            <v>30.63</v>
          </cell>
          <cell r="H2338" t="str">
            <v>GBP</v>
          </cell>
        </row>
        <row r="2339">
          <cell r="B2339">
            <v>40611</v>
          </cell>
          <cell r="C2339">
            <v>40611</v>
          </cell>
          <cell r="E2339">
            <v>258.05761999999999</v>
          </cell>
          <cell r="F2339" t="str">
            <v>GEL</v>
          </cell>
          <cell r="G2339">
            <v>138.88999999999999</v>
          </cell>
          <cell r="H2339" t="str">
            <v>CHF</v>
          </cell>
        </row>
        <row r="2340">
          <cell r="B2340">
            <v>40611</v>
          </cell>
          <cell r="C2340">
            <v>40611</v>
          </cell>
          <cell r="E2340">
            <v>927.47033899999997</v>
          </cell>
          <cell r="F2340" t="str">
            <v>GEL</v>
          </cell>
          <cell r="G2340">
            <v>1946.3</v>
          </cell>
          <cell r="H2340" t="str">
            <v>ILS</v>
          </cell>
        </row>
        <row r="2341">
          <cell r="B2341">
            <v>40611</v>
          </cell>
          <cell r="C2341">
            <v>40611</v>
          </cell>
          <cell r="E2341">
            <v>290.06358799999998</v>
          </cell>
          <cell r="F2341" t="str">
            <v>GEL</v>
          </cell>
          <cell r="G2341">
            <v>133.96</v>
          </cell>
          <cell r="H2341" t="str">
            <v>AZN</v>
          </cell>
        </row>
        <row r="2342">
          <cell r="B2342">
            <v>40612</v>
          </cell>
          <cell r="C2342">
            <v>40612</v>
          </cell>
          <cell r="E2342">
            <v>11.67</v>
          </cell>
          <cell r="F2342" t="str">
            <v>GEL</v>
          </cell>
          <cell r="G2342">
            <v>6.8100000000000005</v>
          </cell>
          <cell r="H2342" t="str">
            <v>USD</v>
          </cell>
        </row>
        <row r="2343">
          <cell r="B2343">
            <v>40612</v>
          </cell>
          <cell r="C2343">
            <v>40612</v>
          </cell>
          <cell r="E2343">
            <v>7.5</v>
          </cell>
          <cell r="F2343" t="str">
            <v>USD</v>
          </cell>
          <cell r="G2343">
            <v>12.85</v>
          </cell>
          <cell r="H2343" t="str">
            <v>GEL</v>
          </cell>
        </row>
        <row r="2344">
          <cell r="B2344">
            <v>40612</v>
          </cell>
          <cell r="C2344">
            <v>40612</v>
          </cell>
          <cell r="E2344">
            <v>27.5</v>
          </cell>
          <cell r="F2344" t="str">
            <v>EUR</v>
          </cell>
          <cell r="G2344">
            <v>65.400000000000006</v>
          </cell>
          <cell r="H2344" t="str">
            <v>GEL</v>
          </cell>
        </row>
        <row r="2345">
          <cell r="B2345">
            <v>40612</v>
          </cell>
          <cell r="C2345">
            <v>40612</v>
          </cell>
          <cell r="E2345">
            <v>7</v>
          </cell>
          <cell r="F2345" t="str">
            <v>EUR</v>
          </cell>
          <cell r="G2345">
            <v>16.649999999999999</v>
          </cell>
          <cell r="H2345" t="str">
            <v>GEL</v>
          </cell>
        </row>
        <row r="2346">
          <cell r="B2346">
            <v>40612</v>
          </cell>
          <cell r="C2346">
            <v>40612</v>
          </cell>
          <cell r="E2346">
            <v>3</v>
          </cell>
          <cell r="F2346" t="str">
            <v>USD</v>
          </cell>
          <cell r="G2346">
            <v>5.14</v>
          </cell>
          <cell r="H2346" t="str">
            <v>GEL</v>
          </cell>
        </row>
        <row r="2347">
          <cell r="B2347">
            <v>40612</v>
          </cell>
          <cell r="C2347">
            <v>40612</v>
          </cell>
          <cell r="E2347">
            <v>18.79</v>
          </cell>
          <cell r="F2347" t="str">
            <v>USD</v>
          </cell>
          <cell r="G2347">
            <v>32.19</v>
          </cell>
          <cell r="H2347" t="str">
            <v>GEL</v>
          </cell>
        </row>
        <row r="2348">
          <cell r="B2348">
            <v>40612</v>
          </cell>
          <cell r="C2348">
            <v>40612</v>
          </cell>
          <cell r="E2348">
            <v>960.5</v>
          </cell>
          <cell r="F2348" t="str">
            <v>EUR</v>
          </cell>
          <cell r="G2348">
            <v>2284.2600000000002</v>
          </cell>
          <cell r="H2348" t="str">
            <v>GEL</v>
          </cell>
        </row>
        <row r="2349">
          <cell r="B2349">
            <v>40612</v>
          </cell>
          <cell r="C2349">
            <v>40612</v>
          </cell>
          <cell r="E2349">
            <v>1720.22</v>
          </cell>
          <cell r="F2349" t="str">
            <v>GEL</v>
          </cell>
          <cell r="G2349">
            <v>723.33</v>
          </cell>
          <cell r="H2349" t="str">
            <v>EUR</v>
          </cell>
        </row>
        <row r="2350">
          <cell r="B2350">
            <v>40612</v>
          </cell>
          <cell r="C2350">
            <v>40612</v>
          </cell>
          <cell r="E2350">
            <v>639.51</v>
          </cell>
          <cell r="F2350" t="str">
            <v>GEL</v>
          </cell>
          <cell r="G2350">
            <v>373.33</v>
          </cell>
          <cell r="H2350" t="str">
            <v>USD</v>
          </cell>
        </row>
        <row r="2351">
          <cell r="B2351">
            <v>40612</v>
          </cell>
          <cell r="C2351">
            <v>40612</v>
          </cell>
          <cell r="E2351">
            <v>544000</v>
          </cell>
          <cell r="F2351" t="str">
            <v>EUR</v>
          </cell>
          <cell r="G2351">
            <v>752272.58</v>
          </cell>
          <cell r="H2351" t="str">
            <v>USD</v>
          </cell>
        </row>
        <row r="2352">
          <cell r="B2352">
            <v>40612</v>
          </cell>
          <cell r="C2352">
            <v>40612</v>
          </cell>
          <cell r="E2352">
            <v>700000</v>
          </cell>
          <cell r="F2352" t="str">
            <v>USD</v>
          </cell>
          <cell r="G2352">
            <v>1190560</v>
          </cell>
          <cell r="H2352" t="str">
            <v>GEL</v>
          </cell>
        </row>
        <row r="2353">
          <cell r="B2353">
            <v>40612</v>
          </cell>
          <cell r="C2353">
            <v>40612</v>
          </cell>
          <cell r="E2353">
            <v>120500</v>
          </cell>
          <cell r="F2353" t="str">
            <v>GBP</v>
          </cell>
          <cell r="G2353">
            <v>194908.75</v>
          </cell>
          <cell r="H2353" t="str">
            <v>USD</v>
          </cell>
        </row>
        <row r="2354">
          <cell r="B2354">
            <v>40612</v>
          </cell>
          <cell r="C2354">
            <v>40612</v>
          </cell>
          <cell r="E2354">
            <v>33.51</v>
          </cell>
          <cell r="F2354" t="str">
            <v>GEL</v>
          </cell>
          <cell r="G2354">
            <v>19.54</v>
          </cell>
          <cell r="H2354" t="str">
            <v>USD</v>
          </cell>
        </row>
        <row r="2355">
          <cell r="B2355">
            <v>40612</v>
          </cell>
          <cell r="C2355">
            <v>40612</v>
          </cell>
          <cell r="E2355">
            <v>4.9400000000000004</v>
          </cell>
          <cell r="F2355" t="str">
            <v>GEL</v>
          </cell>
          <cell r="G2355">
            <v>2.88</v>
          </cell>
          <cell r="H2355" t="str">
            <v>USD</v>
          </cell>
        </row>
        <row r="2356">
          <cell r="B2356">
            <v>40612</v>
          </cell>
          <cell r="C2356">
            <v>40612</v>
          </cell>
          <cell r="E2356">
            <v>0.86</v>
          </cell>
          <cell r="F2356" t="str">
            <v>GEL</v>
          </cell>
          <cell r="G2356">
            <v>0.5</v>
          </cell>
          <cell r="H2356" t="str">
            <v>USD</v>
          </cell>
        </row>
        <row r="2357">
          <cell r="B2357">
            <v>40612</v>
          </cell>
          <cell r="C2357">
            <v>40612</v>
          </cell>
          <cell r="E2357">
            <v>0.86</v>
          </cell>
          <cell r="F2357" t="str">
            <v>GEL</v>
          </cell>
          <cell r="G2357">
            <v>0.5</v>
          </cell>
          <cell r="H2357" t="str">
            <v>USD</v>
          </cell>
        </row>
        <row r="2358">
          <cell r="B2358">
            <v>40612</v>
          </cell>
          <cell r="C2358">
            <v>40612</v>
          </cell>
          <cell r="E2358">
            <v>1.71</v>
          </cell>
          <cell r="F2358" t="str">
            <v>GEL</v>
          </cell>
          <cell r="G2358">
            <v>1</v>
          </cell>
          <cell r="H2358" t="str">
            <v>USD</v>
          </cell>
        </row>
        <row r="2359">
          <cell r="B2359">
            <v>40612</v>
          </cell>
          <cell r="C2359">
            <v>40612</v>
          </cell>
          <cell r="E2359">
            <v>1.71</v>
          </cell>
          <cell r="F2359" t="str">
            <v>GEL</v>
          </cell>
          <cell r="G2359">
            <v>1</v>
          </cell>
          <cell r="H2359" t="str">
            <v>USD</v>
          </cell>
        </row>
        <row r="2360">
          <cell r="B2360">
            <v>40612</v>
          </cell>
          <cell r="C2360">
            <v>40612</v>
          </cell>
          <cell r="E2360">
            <v>2.57</v>
          </cell>
          <cell r="F2360" t="str">
            <v>GEL</v>
          </cell>
          <cell r="G2360">
            <v>1.5</v>
          </cell>
          <cell r="H2360" t="str">
            <v>USD</v>
          </cell>
        </row>
        <row r="2361">
          <cell r="B2361">
            <v>40612</v>
          </cell>
          <cell r="C2361">
            <v>40612</v>
          </cell>
          <cell r="E2361">
            <v>20.55</v>
          </cell>
          <cell r="F2361" t="str">
            <v>GEL</v>
          </cell>
          <cell r="G2361">
            <v>12</v>
          </cell>
          <cell r="H2361" t="str">
            <v>USD</v>
          </cell>
        </row>
        <row r="2362">
          <cell r="B2362">
            <v>40612</v>
          </cell>
          <cell r="C2362">
            <v>40612</v>
          </cell>
          <cell r="E2362">
            <v>0.86</v>
          </cell>
          <cell r="F2362" t="str">
            <v>GEL</v>
          </cell>
          <cell r="G2362">
            <v>0.5</v>
          </cell>
          <cell r="H2362" t="str">
            <v>USD</v>
          </cell>
        </row>
        <row r="2363">
          <cell r="B2363">
            <v>40612</v>
          </cell>
          <cell r="C2363">
            <v>40612</v>
          </cell>
          <cell r="E2363">
            <v>0.43</v>
          </cell>
          <cell r="F2363" t="str">
            <v>GEL</v>
          </cell>
          <cell r="G2363">
            <v>0.25</v>
          </cell>
          <cell r="H2363" t="str">
            <v>USD</v>
          </cell>
        </row>
        <row r="2364">
          <cell r="B2364">
            <v>40612</v>
          </cell>
          <cell r="C2364">
            <v>40612</v>
          </cell>
          <cell r="E2364">
            <v>6.8500000000000005</v>
          </cell>
          <cell r="F2364" t="str">
            <v>GEL</v>
          </cell>
          <cell r="G2364">
            <v>4</v>
          </cell>
          <cell r="H2364" t="str">
            <v>USD</v>
          </cell>
        </row>
        <row r="2365">
          <cell r="B2365">
            <v>40612</v>
          </cell>
          <cell r="C2365">
            <v>40612</v>
          </cell>
          <cell r="E2365">
            <v>402.45</v>
          </cell>
          <cell r="F2365" t="str">
            <v>GEL</v>
          </cell>
          <cell r="G2365">
            <v>238.83</v>
          </cell>
          <cell r="H2365" t="str">
            <v>USD</v>
          </cell>
        </row>
        <row r="2366">
          <cell r="B2366">
            <v>40612</v>
          </cell>
          <cell r="C2366">
            <v>40612</v>
          </cell>
          <cell r="E2366">
            <v>6060</v>
          </cell>
          <cell r="F2366" t="str">
            <v>USD</v>
          </cell>
          <cell r="G2366">
            <v>10509.22</v>
          </cell>
          <cell r="H2366" t="str">
            <v>GEL</v>
          </cell>
        </row>
        <row r="2367">
          <cell r="B2367">
            <v>40612</v>
          </cell>
          <cell r="C2367">
            <v>40612</v>
          </cell>
          <cell r="E2367">
            <v>2.74</v>
          </cell>
          <cell r="F2367" t="str">
            <v>GEL</v>
          </cell>
          <cell r="G2367">
            <v>1.6</v>
          </cell>
          <cell r="H2367" t="str">
            <v>USD</v>
          </cell>
        </row>
        <row r="2368">
          <cell r="B2368">
            <v>40612</v>
          </cell>
          <cell r="C2368">
            <v>40612</v>
          </cell>
          <cell r="E2368">
            <v>2.74</v>
          </cell>
          <cell r="F2368" t="str">
            <v>GEL</v>
          </cell>
          <cell r="G2368">
            <v>1.6</v>
          </cell>
          <cell r="H2368" t="str">
            <v>USD</v>
          </cell>
        </row>
        <row r="2369">
          <cell r="B2369">
            <v>40612</v>
          </cell>
          <cell r="C2369">
            <v>40612</v>
          </cell>
          <cell r="E2369">
            <v>6.68</v>
          </cell>
          <cell r="F2369" t="str">
            <v>GEL</v>
          </cell>
          <cell r="G2369">
            <v>3.9</v>
          </cell>
          <cell r="H2369" t="str">
            <v>USD</v>
          </cell>
        </row>
        <row r="2370">
          <cell r="B2370">
            <v>40612</v>
          </cell>
          <cell r="C2370">
            <v>40612</v>
          </cell>
          <cell r="E2370">
            <v>6.68</v>
          </cell>
          <cell r="F2370" t="str">
            <v>GEL</v>
          </cell>
          <cell r="G2370">
            <v>3.9</v>
          </cell>
          <cell r="H2370" t="str">
            <v>USD</v>
          </cell>
        </row>
        <row r="2371">
          <cell r="B2371">
            <v>40612</v>
          </cell>
          <cell r="C2371">
            <v>40612</v>
          </cell>
          <cell r="E2371">
            <v>13.36</v>
          </cell>
          <cell r="F2371" t="str">
            <v>GEL</v>
          </cell>
          <cell r="G2371">
            <v>7.8</v>
          </cell>
          <cell r="H2371" t="str">
            <v>USD</v>
          </cell>
        </row>
        <row r="2372">
          <cell r="B2372">
            <v>40612</v>
          </cell>
          <cell r="C2372">
            <v>40612</v>
          </cell>
          <cell r="E2372">
            <v>6.68</v>
          </cell>
          <cell r="F2372" t="str">
            <v>GEL</v>
          </cell>
          <cell r="G2372">
            <v>3.9</v>
          </cell>
          <cell r="H2372" t="str">
            <v>USD</v>
          </cell>
        </row>
        <row r="2373">
          <cell r="B2373">
            <v>40612</v>
          </cell>
          <cell r="C2373">
            <v>40612</v>
          </cell>
          <cell r="E2373">
            <v>13.36</v>
          </cell>
          <cell r="F2373" t="str">
            <v>GEL</v>
          </cell>
          <cell r="G2373">
            <v>7.8</v>
          </cell>
          <cell r="H2373" t="str">
            <v>USD</v>
          </cell>
        </row>
        <row r="2374">
          <cell r="B2374">
            <v>40612</v>
          </cell>
          <cell r="C2374">
            <v>40612</v>
          </cell>
          <cell r="E2374">
            <v>26.72</v>
          </cell>
          <cell r="F2374" t="str">
            <v>GEL</v>
          </cell>
          <cell r="G2374">
            <v>15.6</v>
          </cell>
          <cell r="H2374" t="str">
            <v>USD</v>
          </cell>
        </row>
        <row r="2375">
          <cell r="B2375">
            <v>40612</v>
          </cell>
          <cell r="C2375">
            <v>40612</v>
          </cell>
          <cell r="E2375">
            <v>6.68</v>
          </cell>
          <cell r="F2375" t="str">
            <v>GEL</v>
          </cell>
          <cell r="G2375">
            <v>3.9</v>
          </cell>
          <cell r="H2375" t="str">
            <v>USD</v>
          </cell>
        </row>
        <row r="2376">
          <cell r="B2376">
            <v>40612</v>
          </cell>
          <cell r="C2376">
            <v>40612</v>
          </cell>
          <cell r="E2376">
            <v>3.43</v>
          </cell>
          <cell r="F2376" t="str">
            <v>GEL</v>
          </cell>
          <cell r="G2376">
            <v>2</v>
          </cell>
          <cell r="H2376" t="str">
            <v>USD</v>
          </cell>
        </row>
        <row r="2377">
          <cell r="B2377">
            <v>40612</v>
          </cell>
          <cell r="C2377">
            <v>40612</v>
          </cell>
          <cell r="E2377">
            <v>5.14</v>
          </cell>
          <cell r="F2377" t="str">
            <v>GEL</v>
          </cell>
          <cell r="G2377">
            <v>3</v>
          </cell>
          <cell r="H2377" t="str">
            <v>USD</v>
          </cell>
        </row>
        <row r="2378">
          <cell r="B2378">
            <v>40612</v>
          </cell>
          <cell r="C2378">
            <v>40612</v>
          </cell>
          <cell r="E2378">
            <v>11.31</v>
          </cell>
          <cell r="F2378" t="str">
            <v>GEL</v>
          </cell>
          <cell r="G2378">
            <v>6.6000000000000005</v>
          </cell>
          <cell r="H2378" t="str">
            <v>USD</v>
          </cell>
        </row>
        <row r="2379">
          <cell r="B2379">
            <v>40612</v>
          </cell>
          <cell r="C2379">
            <v>40612</v>
          </cell>
          <cell r="E2379">
            <v>1.71</v>
          </cell>
          <cell r="F2379" t="str">
            <v>GEL</v>
          </cell>
          <cell r="G2379">
            <v>1</v>
          </cell>
          <cell r="H2379" t="str">
            <v>USD</v>
          </cell>
        </row>
        <row r="2380">
          <cell r="B2380">
            <v>40612</v>
          </cell>
          <cell r="C2380">
            <v>40612</v>
          </cell>
          <cell r="E2380">
            <v>0.21</v>
          </cell>
          <cell r="F2380" t="str">
            <v>GEL</v>
          </cell>
          <cell r="G2380">
            <v>0.12</v>
          </cell>
          <cell r="H2380" t="str">
            <v>USD</v>
          </cell>
        </row>
        <row r="2381">
          <cell r="B2381">
            <v>40612</v>
          </cell>
          <cell r="C2381">
            <v>40612</v>
          </cell>
          <cell r="E2381">
            <v>11.66</v>
          </cell>
          <cell r="F2381" t="str">
            <v>GEL</v>
          </cell>
          <cell r="G2381">
            <v>6.8</v>
          </cell>
          <cell r="H2381" t="str">
            <v>USD</v>
          </cell>
        </row>
        <row r="2382">
          <cell r="B2382">
            <v>40612</v>
          </cell>
          <cell r="C2382">
            <v>40612</v>
          </cell>
          <cell r="E2382">
            <v>10.59</v>
          </cell>
          <cell r="F2382" t="str">
            <v>GEL</v>
          </cell>
          <cell r="G2382">
            <v>6.18</v>
          </cell>
          <cell r="H2382" t="str">
            <v>USD</v>
          </cell>
        </row>
        <row r="2383">
          <cell r="B2383">
            <v>40612</v>
          </cell>
          <cell r="C2383">
            <v>40612</v>
          </cell>
          <cell r="E2383">
            <v>9.56</v>
          </cell>
          <cell r="F2383" t="str">
            <v>GEL</v>
          </cell>
          <cell r="G2383">
            <v>5.58</v>
          </cell>
          <cell r="H2383" t="str">
            <v>USD</v>
          </cell>
        </row>
        <row r="2384">
          <cell r="B2384">
            <v>40612</v>
          </cell>
          <cell r="C2384">
            <v>40612</v>
          </cell>
          <cell r="E2384">
            <v>1.37</v>
          </cell>
          <cell r="F2384" t="str">
            <v>GEL</v>
          </cell>
          <cell r="G2384">
            <v>0.8</v>
          </cell>
          <cell r="H2384" t="str">
            <v>USD</v>
          </cell>
        </row>
        <row r="2385">
          <cell r="B2385">
            <v>40612</v>
          </cell>
          <cell r="C2385">
            <v>40612</v>
          </cell>
          <cell r="E2385">
            <v>0.34</v>
          </cell>
          <cell r="F2385" t="str">
            <v>GEL</v>
          </cell>
          <cell r="G2385">
            <v>0.2</v>
          </cell>
          <cell r="H2385" t="str">
            <v>USD</v>
          </cell>
        </row>
        <row r="2386">
          <cell r="B2386">
            <v>40612</v>
          </cell>
          <cell r="C2386">
            <v>40612</v>
          </cell>
          <cell r="E2386">
            <v>1.03</v>
          </cell>
          <cell r="F2386" t="str">
            <v>GEL</v>
          </cell>
          <cell r="G2386">
            <v>0.6</v>
          </cell>
          <cell r="H2386" t="str">
            <v>USD</v>
          </cell>
        </row>
        <row r="2387">
          <cell r="B2387">
            <v>40612</v>
          </cell>
          <cell r="C2387">
            <v>40612</v>
          </cell>
          <cell r="E2387">
            <v>1.37</v>
          </cell>
          <cell r="F2387" t="str">
            <v>GEL</v>
          </cell>
          <cell r="G2387">
            <v>0.8</v>
          </cell>
          <cell r="H2387" t="str">
            <v>USD</v>
          </cell>
        </row>
        <row r="2388">
          <cell r="B2388">
            <v>40612</v>
          </cell>
          <cell r="C2388">
            <v>40612</v>
          </cell>
          <cell r="E2388">
            <v>0.68</v>
          </cell>
          <cell r="F2388" t="str">
            <v>GEL</v>
          </cell>
          <cell r="G2388">
            <v>0.4</v>
          </cell>
          <cell r="H2388" t="str">
            <v>USD</v>
          </cell>
        </row>
        <row r="2389">
          <cell r="B2389">
            <v>40612</v>
          </cell>
          <cell r="C2389">
            <v>40612</v>
          </cell>
          <cell r="E2389">
            <v>0.69000000000000006</v>
          </cell>
          <cell r="F2389" t="str">
            <v>GEL</v>
          </cell>
          <cell r="G2389">
            <v>0.4</v>
          </cell>
          <cell r="H2389" t="str">
            <v>USD</v>
          </cell>
        </row>
        <row r="2390">
          <cell r="B2390">
            <v>40612</v>
          </cell>
          <cell r="C2390">
            <v>40612</v>
          </cell>
          <cell r="E2390">
            <v>0.34</v>
          </cell>
          <cell r="F2390" t="str">
            <v>GEL</v>
          </cell>
          <cell r="G2390">
            <v>0.2</v>
          </cell>
          <cell r="H2390" t="str">
            <v>USD</v>
          </cell>
        </row>
        <row r="2391">
          <cell r="B2391">
            <v>40612</v>
          </cell>
          <cell r="C2391">
            <v>40612</v>
          </cell>
          <cell r="E2391">
            <v>1.37</v>
          </cell>
          <cell r="F2391" t="str">
            <v>GEL</v>
          </cell>
          <cell r="G2391">
            <v>0.8</v>
          </cell>
          <cell r="H2391" t="str">
            <v>USD</v>
          </cell>
        </row>
        <row r="2392">
          <cell r="B2392">
            <v>40612</v>
          </cell>
          <cell r="C2392">
            <v>40612</v>
          </cell>
          <cell r="E2392">
            <v>0.34</v>
          </cell>
          <cell r="F2392" t="str">
            <v>GEL</v>
          </cell>
          <cell r="G2392">
            <v>0.2</v>
          </cell>
          <cell r="H2392" t="str">
            <v>USD</v>
          </cell>
        </row>
        <row r="2393">
          <cell r="B2393">
            <v>40612</v>
          </cell>
          <cell r="C2393">
            <v>40612</v>
          </cell>
          <cell r="E2393">
            <v>2.74</v>
          </cell>
          <cell r="F2393" t="str">
            <v>GEL</v>
          </cell>
          <cell r="G2393">
            <v>1.6</v>
          </cell>
          <cell r="H2393" t="str">
            <v>USD</v>
          </cell>
        </row>
        <row r="2394">
          <cell r="B2394">
            <v>40612</v>
          </cell>
          <cell r="C2394">
            <v>40612</v>
          </cell>
          <cell r="E2394">
            <v>6.17</v>
          </cell>
          <cell r="F2394" t="str">
            <v>GEL</v>
          </cell>
          <cell r="G2394">
            <v>3.6</v>
          </cell>
          <cell r="H2394" t="str">
            <v>USD</v>
          </cell>
        </row>
        <row r="2395">
          <cell r="B2395">
            <v>40612</v>
          </cell>
          <cell r="C2395">
            <v>40612</v>
          </cell>
          <cell r="E2395">
            <v>0.69000000000000006</v>
          </cell>
          <cell r="F2395" t="str">
            <v>GEL</v>
          </cell>
          <cell r="G2395">
            <v>0.4</v>
          </cell>
          <cell r="H2395" t="str">
            <v>USD</v>
          </cell>
        </row>
        <row r="2396">
          <cell r="B2396">
            <v>40612</v>
          </cell>
          <cell r="C2396">
            <v>40612</v>
          </cell>
          <cell r="E2396">
            <v>0.69000000000000006</v>
          </cell>
          <cell r="F2396" t="str">
            <v>GEL</v>
          </cell>
          <cell r="G2396">
            <v>0.4</v>
          </cell>
          <cell r="H2396" t="str">
            <v>USD</v>
          </cell>
        </row>
        <row r="2397">
          <cell r="B2397">
            <v>40612</v>
          </cell>
          <cell r="C2397">
            <v>40612</v>
          </cell>
          <cell r="E2397">
            <v>7.19</v>
          </cell>
          <cell r="F2397" t="str">
            <v>GEL</v>
          </cell>
          <cell r="G2397">
            <v>4.2</v>
          </cell>
          <cell r="H2397" t="str">
            <v>USD</v>
          </cell>
        </row>
        <row r="2398">
          <cell r="B2398">
            <v>40612</v>
          </cell>
          <cell r="C2398">
            <v>40612</v>
          </cell>
          <cell r="E2398">
            <v>0.68</v>
          </cell>
          <cell r="F2398" t="str">
            <v>GEL</v>
          </cell>
          <cell r="G2398">
            <v>0.4</v>
          </cell>
          <cell r="H2398" t="str">
            <v>USD</v>
          </cell>
        </row>
        <row r="2399">
          <cell r="B2399">
            <v>40612</v>
          </cell>
          <cell r="C2399">
            <v>40612</v>
          </cell>
          <cell r="E2399">
            <v>0.21</v>
          </cell>
          <cell r="F2399" t="str">
            <v>GEL</v>
          </cell>
          <cell r="G2399">
            <v>0.12</v>
          </cell>
          <cell r="H2399" t="str">
            <v>USD</v>
          </cell>
        </row>
        <row r="2400">
          <cell r="B2400">
            <v>40612</v>
          </cell>
          <cell r="C2400">
            <v>40612</v>
          </cell>
          <cell r="E2400">
            <v>3.48</v>
          </cell>
          <cell r="F2400" t="str">
            <v>GEL</v>
          </cell>
          <cell r="G2400">
            <v>2.04</v>
          </cell>
          <cell r="H2400" t="str">
            <v>USD</v>
          </cell>
        </row>
        <row r="2401">
          <cell r="B2401">
            <v>40612</v>
          </cell>
          <cell r="C2401">
            <v>40612</v>
          </cell>
          <cell r="E2401">
            <v>1.03</v>
          </cell>
          <cell r="F2401" t="str">
            <v>GEL</v>
          </cell>
          <cell r="G2401">
            <v>0.6</v>
          </cell>
          <cell r="H2401" t="str">
            <v>USD</v>
          </cell>
        </row>
        <row r="2402">
          <cell r="B2402">
            <v>40612</v>
          </cell>
          <cell r="C2402">
            <v>40612</v>
          </cell>
          <cell r="E2402">
            <v>2.74</v>
          </cell>
          <cell r="F2402" t="str">
            <v>GEL</v>
          </cell>
          <cell r="G2402">
            <v>1.6</v>
          </cell>
          <cell r="H2402" t="str">
            <v>USD</v>
          </cell>
        </row>
        <row r="2403">
          <cell r="B2403">
            <v>40612</v>
          </cell>
          <cell r="C2403">
            <v>40612</v>
          </cell>
          <cell r="E2403">
            <v>0.34</v>
          </cell>
          <cell r="F2403" t="str">
            <v>GEL</v>
          </cell>
          <cell r="G2403">
            <v>0.2</v>
          </cell>
          <cell r="H2403" t="str">
            <v>USD</v>
          </cell>
        </row>
        <row r="2404">
          <cell r="B2404">
            <v>40612</v>
          </cell>
          <cell r="C2404">
            <v>40612</v>
          </cell>
          <cell r="E2404">
            <v>0.34</v>
          </cell>
          <cell r="F2404" t="str">
            <v>GEL</v>
          </cell>
          <cell r="G2404">
            <v>0.2</v>
          </cell>
          <cell r="H2404" t="str">
            <v>USD</v>
          </cell>
        </row>
        <row r="2405">
          <cell r="B2405">
            <v>40612</v>
          </cell>
          <cell r="C2405">
            <v>40612</v>
          </cell>
          <cell r="E2405">
            <v>0.34</v>
          </cell>
          <cell r="F2405" t="str">
            <v>GEL</v>
          </cell>
          <cell r="G2405">
            <v>0.2</v>
          </cell>
          <cell r="H2405" t="str">
            <v>USD</v>
          </cell>
        </row>
        <row r="2406">
          <cell r="B2406">
            <v>40612</v>
          </cell>
          <cell r="C2406">
            <v>40612</v>
          </cell>
          <cell r="E2406">
            <v>2.74</v>
          </cell>
          <cell r="F2406" t="str">
            <v>GEL</v>
          </cell>
          <cell r="G2406">
            <v>1.6</v>
          </cell>
          <cell r="H2406" t="str">
            <v>USD</v>
          </cell>
        </row>
        <row r="2407">
          <cell r="B2407">
            <v>40612</v>
          </cell>
          <cell r="C2407">
            <v>40612</v>
          </cell>
          <cell r="E2407">
            <v>1.37</v>
          </cell>
          <cell r="F2407" t="str">
            <v>GEL</v>
          </cell>
          <cell r="G2407">
            <v>0.8</v>
          </cell>
          <cell r="H2407" t="str">
            <v>USD</v>
          </cell>
        </row>
        <row r="2408">
          <cell r="B2408">
            <v>40612</v>
          </cell>
          <cell r="C2408">
            <v>40612</v>
          </cell>
          <cell r="E2408">
            <v>1.71</v>
          </cell>
          <cell r="F2408" t="str">
            <v>GEL</v>
          </cell>
          <cell r="G2408">
            <v>1</v>
          </cell>
          <cell r="H2408" t="str">
            <v>USD</v>
          </cell>
        </row>
        <row r="2409">
          <cell r="B2409">
            <v>40612</v>
          </cell>
          <cell r="C2409">
            <v>40612</v>
          </cell>
          <cell r="E2409">
            <v>2.06</v>
          </cell>
          <cell r="F2409" t="str">
            <v>GEL</v>
          </cell>
          <cell r="G2409">
            <v>1.2</v>
          </cell>
          <cell r="H2409" t="str">
            <v>USD</v>
          </cell>
        </row>
        <row r="2410">
          <cell r="B2410">
            <v>40612</v>
          </cell>
          <cell r="C2410">
            <v>40612</v>
          </cell>
          <cell r="E2410">
            <v>2.74</v>
          </cell>
          <cell r="F2410" t="str">
            <v>GEL</v>
          </cell>
          <cell r="G2410">
            <v>1.6</v>
          </cell>
          <cell r="H2410" t="str">
            <v>USD</v>
          </cell>
        </row>
        <row r="2411">
          <cell r="B2411">
            <v>40612</v>
          </cell>
          <cell r="C2411">
            <v>40612</v>
          </cell>
          <cell r="E2411">
            <v>0.21</v>
          </cell>
          <cell r="F2411" t="str">
            <v>GEL</v>
          </cell>
          <cell r="G2411">
            <v>0.12</v>
          </cell>
          <cell r="H2411" t="str">
            <v>USD</v>
          </cell>
        </row>
        <row r="2412">
          <cell r="B2412">
            <v>40612</v>
          </cell>
          <cell r="C2412">
            <v>40612</v>
          </cell>
          <cell r="E2412">
            <v>2.97</v>
          </cell>
          <cell r="F2412" t="str">
            <v>GEL</v>
          </cell>
          <cell r="G2412">
            <v>1.74</v>
          </cell>
          <cell r="H2412" t="str">
            <v>USD</v>
          </cell>
        </row>
        <row r="2413">
          <cell r="B2413">
            <v>40612</v>
          </cell>
          <cell r="C2413">
            <v>40612</v>
          </cell>
          <cell r="E2413">
            <v>0.34</v>
          </cell>
          <cell r="F2413" t="str">
            <v>GEL</v>
          </cell>
          <cell r="G2413">
            <v>0.2</v>
          </cell>
          <cell r="H2413" t="str">
            <v>USD</v>
          </cell>
        </row>
        <row r="2414">
          <cell r="B2414">
            <v>40612</v>
          </cell>
          <cell r="C2414">
            <v>40612</v>
          </cell>
          <cell r="E2414">
            <v>0.99</v>
          </cell>
          <cell r="F2414" t="str">
            <v>GEL</v>
          </cell>
          <cell r="G2414">
            <v>0.57999999999999996</v>
          </cell>
          <cell r="H2414" t="str">
            <v>USD</v>
          </cell>
        </row>
        <row r="2415">
          <cell r="B2415">
            <v>40612</v>
          </cell>
          <cell r="C2415">
            <v>40612</v>
          </cell>
          <cell r="E2415">
            <v>4.07</v>
          </cell>
          <cell r="F2415" t="str">
            <v>GEL</v>
          </cell>
          <cell r="G2415">
            <v>2.38</v>
          </cell>
          <cell r="H2415" t="str">
            <v>USD</v>
          </cell>
        </row>
        <row r="2416">
          <cell r="B2416">
            <v>40612</v>
          </cell>
          <cell r="C2416">
            <v>40612</v>
          </cell>
          <cell r="E2416">
            <v>2.74</v>
          </cell>
          <cell r="F2416" t="str">
            <v>GEL</v>
          </cell>
          <cell r="G2416">
            <v>1.6</v>
          </cell>
          <cell r="H2416" t="str">
            <v>USD</v>
          </cell>
        </row>
        <row r="2417">
          <cell r="B2417">
            <v>40612</v>
          </cell>
          <cell r="C2417">
            <v>40612</v>
          </cell>
          <cell r="E2417">
            <v>0.34</v>
          </cell>
          <cell r="F2417" t="str">
            <v>GEL</v>
          </cell>
          <cell r="G2417">
            <v>0.2</v>
          </cell>
          <cell r="H2417" t="str">
            <v>USD</v>
          </cell>
        </row>
        <row r="2418">
          <cell r="B2418">
            <v>40612</v>
          </cell>
          <cell r="C2418">
            <v>40612</v>
          </cell>
          <cell r="E2418">
            <v>8.18</v>
          </cell>
          <cell r="F2418" t="str">
            <v>GEL</v>
          </cell>
          <cell r="G2418">
            <v>4.78</v>
          </cell>
          <cell r="H2418" t="str">
            <v>USD</v>
          </cell>
        </row>
        <row r="2419">
          <cell r="B2419">
            <v>40612</v>
          </cell>
          <cell r="C2419">
            <v>40612</v>
          </cell>
          <cell r="E2419">
            <v>0.21</v>
          </cell>
          <cell r="F2419" t="str">
            <v>GEL</v>
          </cell>
          <cell r="G2419">
            <v>0.12</v>
          </cell>
          <cell r="H2419" t="str">
            <v>USD</v>
          </cell>
        </row>
        <row r="2420">
          <cell r="B2420">
            <v>40612</v>
          </cell>
          <cell r="C2420">
            <v>40612</v>
          </cell>
          <cell r="E2420">
            <v>0.69000000000000006</v>
          </cell>
          <cell r="F2420" t="str">
            <v>GEL</v>
          </cell>
          <cell r="G2420">
            <v>0.4</v>
          </cell>
          <cell r="H2420" t="str">
            <v>USD</v>
          </cell>
        </row>
        <row r="2421">
          <cell r="B2421">
            <v>40612</v>
          </cell>
          <cell r="C2421">
            <v>40612</v>
          </cell>
          <cell r="E2421">
            <v>13.68</v>
          </cell>
          <cell r="F2421" t="str">
            <v>GEL</v>
          </cell>
          <cell r="G2421">
            <v>8</v>
          </cell>
          <cell r="H2421" t="str">
            <v>USD</v>
          </cell>
        </row>
        <row r="2422">
          <cell r="B2422">
            <v>40612</v>
          </cell>
          <cell r="C2422">
            <v>40612</v>
          </cell>
          <cell r="E2422">
            <v>3.35</v>
          </cell>
          <cell r="F2422" t="str">
            <v>GEL</v>
          </cell>
          <cell r="G2422">
            <v>1.96</v>
          </cell>
          <cell r="H2422" t="str">
            <v>USD</v>
          </cell>
        </row>
        <row r="2423">
          <cell r="B2423">
            <v>40612</v>
          </cell>
          <cell r="C2423">
            <v>40612</v>
          </cell>
          <cell r="E2423">
            <v>1.98</v>
          </cell>
          <cell r="F2423" t="str">
            <v>GEL</v>
          </cell>
          <cell r="G2423">
            <v>1.1599999999999999</v>
          </cell>
          <cell r="H2423" t="str">
            <v>USD</v>
          </cell>
        </row>
        <row r="2424">
          <cell r="B2424">
            <v>40612</v>
          </cell>
          <cell r="C2424">
            <v>40612</v>
          </cell>
          <cell r="E2424">
            <v>3.0500000000000003</v>
          </cell>
          <cell r="F2424" t="str">
            <v>GEL</v>
          </cell>
          <cell r="G2424">
            <v>1.78</v>
          </cell>
          <cell r="H2424" t="str">
            <v>USD</v>
          </cell>
        </row>
        <row r="2425">
          <cell r="B2425">
            <v>40612</v>
          </cell>
          <cell r="C2425">
            <v>40612</v>
          </cell>
          <cell r="E2425">
            <v>0.99</v>
          </cell>
          <cell r="F2425" t="str">
            <v>GEL</v>
          </cell>
          <cell r="G2425">
            <v>0.57999999999999996</v>
          </cell>
          <cell r="H2425" t="str">
            <v>USD</v>
          </cell>
        </row>
        <row r="2426">
          <cell r="B2426">
            <v>40612</v>
          </cell>
          <cell r="C2426">
            <v>40612</v>
          </cell>
          <cell r="E2426">
            <v>3.0500000000000003</v>
          </cell>
          <cell r="F2426" t="str">
            <v>GEL</v>
          </cell>
          <cell r="G2426">
            <v>1.78</v>
          </cell>
          <cell r="H2426" t="str">
            <v>USD</v>
          </cell>
        </row>
        <row r="2427">
          <cell r="B2427">
            <v>40612</v>
          </cell>
          <cell r="C2427">
            <v>40612</v>
          </cell>
          <cell r="E2427">
            <v>2.37</v>
          </cell>
          <cell r="F2427" t="str">
            <v>GEL</v>
          </cell>
          <cell r="G2427">
            <v>1.3800000000000001</v>
          </cell>
          <cell r="H2427" t="str">
            <v>USD</v>
          </cell>
        </row>
        <row r="2428">
          <cell r="B2428">
            <v>40612</v>
          </cell>
          <cell r="C2428">
            <v>40612</v>
          </cell>
          <cell r="E2428">
            <v>1.71</v>
          </cell>
          <cell r="F2428" t="str">
            <v>GEL</v>
          </cell>
          <cell r="G2428">
            <v>1</v>
          </cell>
          <cell r="H2428" t="str">
            <v>USD</v>
          </cell>
        </row>
        <row r="2429">
          <cell r="B2429">
            <v>40612</v>
          </cell>
          <cell r="C2429">
            <v>40612</v>
          </cell>
          <cell r="E2429">
            <v>3.0500000000000003</v>
          </cell>
          <cell r="F2429" t="str">
            <v>GEL</v>
          </cell>
          <cell r="G2429">
            <v>1.78</v>
          </cell>
          <cell r="H2429" t="str">
            <v>USD</v>
          </cell>
        </row>
        <row r="2430">
          <cell r="B2430">
            <v>40612</v>
          </cell>
          <cell r="C2430">
            <v>40612</v>
          </cell>
          <cell r="E2430">
            <v>0.34</v>
          </cell>
          <cell r="F2430" t="str">
            <v>GEL</v>
          </cell>
          <cell r="G2430">
            <v>0.2</v>
          </cell>
          <cell r="H2430" t="str">
            <v>USD</v>
          </cell>
        </row>
        <row r="2431">
          <cell r="B2431">
            <v>40612</v>
          </cell>
          <cell r="C2431">
            <v>40612</v>
          </cell>
          <cell r="E2431">
            <v>7.2</v>
          </cell>
          <cell r="F2431" t="str">
            <v>GEL</v>
          </cell>
          <cell r="G2431">
            <v>4.2</v>
          </cell>
          <cell r="H2431" t="str">
            <v>USD</v>
          </cell>
        </row>
        <row r="2432">
          <cell r="B2432">
            <v>40612</v>
          </cell>
          <cell r="C2432">
            <v>40612</v>
          </cell>
          <cell r="E2432">
            <v>7.84</v>
          </cell>
          <cell r="F2432" t="str">
            <v>GEL</v>
          </cell>
          <cell r="G2432">
            <v>4.58</v>
          </cell>
          <cell r="H2432" t="str">
            <v>USD</v>
          </cell>
        </row>
        <row r="2433">
          <cell r="B2433">
            <v>40612</v>
          </cell>
          <cell r="C2433">
            <v>40612</v>
          </cell>
          <cell r="E2433">
            <v>4.42</v>
          </cell>
          <cell r="F2433" t="str">
            <v>GEL</v>
          </cell>
          <cell r="G2433">
            <v>2.58</v>
          </cell>
          <cell r="H2433" t="str">
            <v>USD</v>
          </cell>
        </row>
        <row r="2434">
          <cell r="B2434">
            <v>40612</v>
          </cell>
          <cell r="C2434">
            <v>40612</v>
          </cell>
          <cell r="E2434">
            <v>14.39</v>
          </cell>
          <cell r="F2434" t="str">
            <v>GEL</v>
          </cell>
          <cell r="G2434">
            <v>8.4</v>
          </cell>
          <cell r="H2434" t="str">
            <v>USD</v>
          </cell>
        </row>
        <row r="2435">
          <cell r="B2435">
            <v>40612</v>
          </cell>
          <cell r="C2435">
            <v>40612</v>
          </cell>
          <cell r="E2435">
            <v>1.71</v>
          </cell>
          <cell r="F2435" t="str">
            <v>GEL</v>
          </cell>
          <cell r="G2435">
            <v>1</v>
          </cell>
          <cell r="H2435" t="str">
            <v>USD</v>
          </cell>
        </row>
        <row r="2436">
          <cell r="B2436">
            <v>40612</v>
          </cell>
          <cell r="C2436">
            <v>40612</v>
          </cell>
          <cell r="E2436">
            <v>1.54</v>
          </cell>
          <cell r="F2436" t="str">
            <v>GEL</v>
          </cell>
          <cell r="G2436">
            <v>0.9</v>
          </cell>
          <cell r="H2436" t="str">
            <v>USD</v>
          </cell>
        </row>
        <row r="2437">
          <cell r="B2437">
            <v>40612</v>
          </cell>
          <cell r="C2437">
            <v>40612</v>
          </cell>
          <cell r="E2437">
            <v>0.99</v>
          </cell>
          <cell r="F2437" t="str">
            <v>GEL</v>
          </cell>
          <cell r="G2437">
            <v>0.57999999999999996</v>
          </cell>
          <cell r="H2437" t="str">
            <v>USD</v>
          </cell>
        </row>
        <row r="2438">
          <cell r="B2438">
            <v>40612</v>
          </cell>
          <cell r="C2438">
            <v>40612</v>
          </cell>
          <cell r="E2438">
            <v>1.71</v>
          </cell>
          <cell r="F2438" t="str">
            <v>GEL</v>
          </cell>
          <cell r="G2438">
            <v>1</v>
          </cell>
          <cell r="H2438" t="str">
            <v>USD</v>
          </cell>
        </row>
        <row r="2439">
          <cell r="B2439">
            <v>40612</v>
          </cell>
          <cell r="C2439">
            <v>40612</v>
          </cell>
          <cell r="E2439">
            <v>1.71</v>
          </cell>
          <cell r="F2439" t="str">
            <v>GEL</v>
          </cell>
          <cell r="G2439">
            <v>1</v>
          </cell>
          <cell r="H2439" t="str">
            <v>USD</v>
          </cell>
        </row>
        <row r="2440">
          <cell r="B2440">
            <v>40612</v>
          </cell>
          <cell r="C2440">
            <v>40612</v>
          </cell>
          <cell r="E2440">
            <v>1.37</v>
          </cell>
          <cell r="F2440" t="str">
            <v>GEL</v>
          </cell>
          <cell r="G2440">
            <v>0.8</v>
          </cell>
          <cell r="H2440" t="str">
            <v>USD</v>
          </cell>
        </row>
        <row r="2441">
          <cell r="B2441">
            <v>40612</v>
          </cell>
          <cell r="C2441">
            <v>40612</v>
          </cell>
          <cell r="E2441">
            <v>0.34</v>
          </cell>
          <cell r="F2441" t="str">
            <v>GEL</v>
          </cell>
          <cell r="G2441">
            <v>0.2</v>
          </cell>
          <cell r="H2441" t="str">
            <v>USD</v>
          </cell>
        </row>
        <row r="2442">
          <cell r="B2442">
            <v>40612</v>
          </cell>
          <cell r="C2442">
            <v>40612</v>
          </cell>
          <cell r="E2442">
            <v>0.69000000000000006</v>
          </cell>
          <cell r="F2442" t="str">
            <v>GEL</v>
          </cell>
          <cell r="G2442">
            <v>0.4</v>
          </cell>
          <cell r="H2442" t="str">
            <v>USD</v>
          </cell>
        </row>
        <row r="2443">
          <cell r="B2443">
            <v>40612</v>
          </cell>
          <cell r="C2443">
            <v>40612</v>
          </cell>
          <cell r="E2443">
            <v>1.37</v>
          </cell>
          <cell r="F2443" t="str">
            <v>GEL</v>
          </cell>
          <cell r="G2443">
            <v>0.8</v>
          </cell>
          <cell r="H2443" t="str">
            <v>USD</v>
          </cell>
        </row>
        <row r="2444">
          <cell r="B2444">
            <v>40612</v>
          </cell>
          <cell r="C2444">
            <v>40612</v>
          </cell>
          <cell r="E2444">
            <v>12.33</v>
          </cell>
          <cell r="F2444" t="str">
            <v>GEL</v>
          </cell>
          <cell r="G2444">
            <v>7.2</v>
          </cell>
          <cell r="H2444" t="str">
            <v>USD</v>
          </cell>
        </row>
        <row r="2445">
          <cell r="B2445">
            <v>40612</v>
          </cell>
          <cell r="C2445">
            <v>40612</v>
          </cell>
          <cell r="E2445">
            <v>2.74</v>
          </cell>
          <cell r="F2445" t="str">
            <v>GEL</v>
          </cell>
          <cell r="G2445">
            <v>1.6</v>
          </cell>
          <cell r="H2445" t="str">
            <v>USD</v>
          </cell>
        </row>
        <row r="2446">
          <cell r="B2446">
            <v>40612</v>
          </cell>
          <cell r="C2446">
            <v>40612</v>
          </cell>
          <cell r="E2446">
            <v>2.74</v>
          </cell>
          <cell r="F2446" t="str">
            <v>GEL</v>
          </cell>
          <cell r="G2446">
            <v>1.6</v>
          </cell>
          <cell r="H2446" t="str">
            <v>USD</v>
          </cell>
        </row>
        <row r="2447">
          <cell r="B2447">
            <v>40612</v>
          </cell>
          <cell r="C2447">
            <v>40612</v>
          </cell>
          <cell r="E2447">
            <v>1.03</v>
          </cell>
          <cell r="F2447" t="str">
            <v>GEL</v>
          </cell>
          <cell r="G2447">
            <v>0.6</v>
          </cell>
          <cell r="H2447" t="str">
            <v>USD</v>
          </cell>
        </row>
        <row r="2448">
          <cell r="B2448">
            <v>40612</v>
          </cell>
          <cell r="C2448">
            <v>40612</v>
          </cell>
          <cell r="E2448">
            <v>2.74</v>
          </cell>
          <cell r="F2448" t="str">
            <v>GEL</v>
          </cell>
          <cell r="G2448">
            <v>1.6</v>
          </cell>
          <cell r="H2448" t="str">
            <v>USD</v>
          </cell>
        </row>
        <row r="2449">
          <cell r="B2449">
            <v>40612</v>
          </cell>
          <cell r="C2449">
            <v>40612</v>
          </cell>
          <cell r="E2449">
            <v>2.74</v>
          </cell>
          <cell r="F2449" t="str">
            <v>GEL</v>
          </cell>
          <cell r="G2449">
            <v>1.6</v>
          </cell>
          <cell r="H2449" t="str">
            <v>USD</v>
          </cell>
        </row>
        <row r="2450">
          <cell r="B2450">
            <v>40612</v>
          </cell>
          <cell r="C2450">
            <v>40612</v>
          </cell>
          <cell r="E2450">
            <v>0.69000000000000006</v>
          </cell>
          <cell r="F2450" t="str">
            <v>GEL</v>
          </cell>
          <cell r="G2450">
            <v>0.4</v>
          </cell>
          <cell r="H2450" t="str">
            <v>USD</v>
          </cell>
        </row>
        <row r="2451">
          <cell r="B2451">
            <v>40612</v>
          </cell>
          <cell r="C2451">
            <v>40612</v>
          </cell>
          <cell r="E2451">
            <v>2.74</v>
          </cell>
          <cell r="F2451" t="str">
            <v>GEL</v>
          </cell>
          <cell r="G2451">
            <v>1.6</v>
          </cell>
          <cell r="H2451" t="str">
            <v>USD</v>
          </cell>
        </row>
        <row r="2452">
          <cell r="B2452">
            <v>40612</v>
          </cell>
          <cell r="C2452">
            <v>40612</v>
          </cell>
          <cell r="E2452">
            <v>0.34</v>
          </cell>
          <cell r="F2452" t="str">
            <v>GEL</v>
          </cell>
          <cell r="G2452">
            <v>0.2</v>
          </cell>
          <cell r="H2452" t="str">
            <v>USD</v>
          </cell>
        </row>
        <row r="2453">
          <cell r="B2453">
            <v>40612</v>
          </cell>
          <cell r="C2453">
            <v>40612</v>
          </cell>
          <cell r="E2453">
            <v>2.74</v>
          </cell>
          <cell r="F2453" t="str">
            <v>GEL</v>
          </cell>
          <cell r="G2453">
            <v>1.6</v>
          </cell>
          <cell r="H2453" t="str">
            <v>USD</v>
          </cell>
        </row>
        <row r="2454">
          <cell r="B2454">
            <v>40612</v>
          </cell>
          <cell r="C2454">
            <v>40612</v>
          </cell>
          <cell r="E2454">
            <v>0.34</v>
          </cell>
          <cell r="F2454" t="str">
            <v>GEL</v>
          </cell>
          <cell r="G2454">
            <v>0.2</v>
          </cell>
          <cell r="H2454" t="str">
            <v>USD</v>
          </cell>
        </row>
        <row r="2455">
          <cell r="B2455">
            <v>40612</v>
          </cell>
          <cell r="C2455">
            <v>40612</v>
          </cell>
          <cell r="E2455">
            <v>2.74</v>
          </cell>
          <cell r="F2455" t="str">
            <v>GEL</v>
          </cell>
          <cell r="G2455">
            <v>1.6</v>
          </cell>
          <cell r="H2455" t="str">
            <v>USD</v>
          </cell>
        </row>
        <row r="2456">
          <cell r="B2456">
            <v>40612</v>
          </cell>
          <cell r="C2456">
            <v>40612</v>
          </cell>
          <cell r="E2456">
            <v>1.71</v>
          </cell>
          <cell r="F2456" t="str">
            <v>GEL</v>
          </cell>
          <cell r="G2456">
            <v>1</v>
          </cell>
          <cell r="H2456" t="str">
            <v>USD</v>
          </cell>
        </row>
        <row r="2457">
          <cell r="B2457">
            <v>40612</v>
          </cell>
          <cell r="C2457">
            <v>40612</v>
          </cell>
          <cell r="E2457">
            <v>0.69000000000000006</v>
          </cell>
          <cell r="F2457" t="str">
            <v>GEL</v>
          </cell>
          <cell r="G2457">
            <v>0.4</v>
          </cell>
          <cell r="H2457" t="str">
            <v>USD</v>
          </cell>
        </row>
        <row r="2458">
          <cell r="B2458">
            <v>40612</v>
          </cell>
          <cell r="C2458">
            <v>40612</v>
          </cell>
          <cell r="E2458">
            <v>0.69000000000000006</v>
          </cell>
          <cell r="F2458" t="str">
            <v>GEL</v>
          </cell>
          <cell r="G2458">
            <v>0.4</v>
          </cell>
          <cell r="H2458" t="str">
            <v>USD</v>
          </cell>
        </row>
        <row r="2459">
          <cell r="B2459">
            <v>40612</v>
          </cell>
          <cell r="C2459">
            <v>40612</v>
          </cell>
          <cell r="E2459">
            <v>1.37</v>
          </cell>
          <cell r="F2459" t="str">
            <v>GEL</v>
          </cell>
          <cell r="G2459">
            <v>0.8</v>
          </cell>
          <cell r="H2459" t="str">
            <v>USD</v>
          </cell>
        </row>
        <row r="2460">
          <cell r="B2460">
            <v>40612</v>
          </cell>
          <cell r="C2460">
            <v>40612</v>
          </cell>
          <cell r="E2460">
            <v>0.69000000000000006</v>
          </cell>
          <cell r="F2460" t="str">
            <v>GEL</v>
          </cell>
          <cell r="G2460">
            <v>0.4</v>
          </cell>
          <cell r="H2460" t="str">
            <v>USD</v>
          </cell>
        </row>
        <row r="2461">
          <cell r="B2461">
            <v>40612</v>
          </cell>
          <cell r="C2461">
            <v>40612</v>
          </cell>
          <cell r="E2461">
            <v>0.51</v>
          </cell>
          <cell r="F2461" t="str">
            <v>GEL</v>
          </cell>
          <cell r="G2461">
            <v>0.3</v>
          </cell>
          <cell r="H2461" t="str">
            <v>USD</v>
          </cell>
        </row>
        <row r="2462">
          <cell r="B2462">
            <v>40612</v>
          </cell>
          <cell r="C2462">
            <v>40612</v>
          </cell>
          <cell r="E2462">
            <v>1.71</v>
          </cell>
          <cell r="F2462" t="str">
            <v>GEL</v>
          </cell>
          <cell r="G2462">
            <v>1</v>
          </cell>
          <cell r="H2462" t="str">
            <v>USD</v>
          </cell>
        </row>
        <row r="2463">
          <cell r="B2463">
            <v>40612</v>
          </cell>
          <cell r="C2463">
            <v>40612</v>
          </cell>
          <cell r="E2463">
            <v>0.34</v>
          </cell>
          <cell r="F2463" t="str">
            <v>GEL</v>
          </cell>
          <cell r="G2463">
            <v>0.2</v>
          </cell>
          <cell r="H2463" t="str">
            <v>USD</v>
          </cell>
        </row>
        <row r="2464">
          <cell r="B2464">
            <v>40612</v>
          </cell>
          <cell r="C2464">
            <v>40612</v>
          </cell>
          <cell r="E2464">
            <v>0.69000000000000006</v>
          </cell>
          <cell r="F2464" t="str">
            <v>GEL</v>
          </cell>
          <cell r="G2464">
            <v>0.4</v>
          </cell>
          <cell r="H2464" t="str">
            <v>USD</v>
          </cell>
        </row>
        <row r="2465">
          <cell r="B2465">
            <v>40612</v>
          </cell>
          <cell r="C2465">
            <v>40612</v>
          </cell>
          <cell r="E2465">
            <v>2.74</v>
          </cell>
          <cell r="F2465" t="str">
            <v>GEL</v>
          </cell>
          <cell r="G2465">
            <v>1.6</v>
          </cell>
          <cell r="H2465" t="str">
            <v>USD</v>
          </cell>
        </row>
        <row r="2466">
          <cell r="B2466">
            <v>40612</v>
          </cell>
          <cell r="C2466">
            <v>40612</v>
          </cell>
          <cell r="E2466">
            <v>2.06</v>
          </cell>
          <cell r="F2466" t="str">
            <v>GEL</v>
          </cell>
          <cell r="G2466">
            <v>1.2</v>
          </cell>
          <cell r="H2466" t="str">
            <v>USD</v>
          </cell>
        </row>
        <row r="2467">
          <cell r="B2467">
            <v>40612</v>
          </cell>
          <cell r="C2467">
            <v>40612</v>
          </cell>
          <cell r="E2467">
            <v>0.42</v>
          </cell>
          <cell r="F2467" t="str">
            <v>GEL</v>
          </cell>
          <cell r="G2467">
            <v>0.24</v>
          </cell>
          <cell r="H2467" t="str">
            <v>USD</v>
          </cell>
        </row>
        <row r="2468">
          <cell r="B2468">
            <v>40612</v>
          </cell>
          <cell r="C2468">
            <v>40612</v>
          </cell>
          <cell r="E2468">
            <v>0.69000000000000006</v>
          </cell>
          <cell r="F2468" t="str">
            <v>GEL</v>
          </cell>
          <cell r="G2468">
            <v>0.4</v>
          </cell>
          <cell r="H2468" t="str">
            <v>USD</v>
          </cell>
        </row>
        <row r="2469">
          <cell r="B2469">
            <v>40612</v>
          </cell>
          <cell r="C2469">
            <v>40612</v>
          </cell>
          <cell r="E2469">
            <v>2.4</v>
          </cell>
          <cell r="F2469" t="str">
            <v>GEL</v>
          </cell>
          <cell r="G2469">
            <v>1.4000000000000001</v>
          </cell>
          <cell r="H2469" t="str">
            <v>USD</v>
          </cell>
        </row>
        <row r="2470">
          <cell r="B2470">
            <v>40612</v>
          </cell>
          <cell r="C2470">
            <v>40612</v>
          </cell>
          <cell r="E2470">
            <v>2.74</v>
          </cell>
          <cell r="F2470" t="str">
            <v>GEL</v>
          </cell>
          <cell r="G2470">
            <v>1.6</v>
          </cell>
          <cell r="H2470" t="str">
            <v>USD</v>
          </cell>
        </row>
        <row r="2471">
          <cell r="B2471">
            <v>40612</v>
          </cell>
          <cell r="C2471">
            <v>40612</v>
          </cell>
          <cell r="E2471">
            <v>1.71</v>
          </cell>
          <cell r="F2471" t="str">
            <v>GEL</v>
          </cell>
          <cell r="G2471">
            <v>1</v>
          </cell>
          <cell r="H2471" t="str">
            <v>USD</v>
          </cell>
        </row>
        <row r="2472">
          <cell r="B2472">
            <v>40612</v>
          </cell>
          <cell r="C2472">
            <v>40612</v>
          </cell>
          <cell r="E2472">
            <v>13.36</v>
          </cell>
          <cell r="F2472" t="str">
            <v>GEL</v>
          </cell>
          <cell r="G2472">
            <v>7.8</v>
          </cell>
          <cell r="H2472" t="str">
            <v>USD</v>
          </cell>
        </row>
        <row r="2473">
          <cell r="B2473">
            <v>40612</v>
          </cell>
          <cell r="C2473">
            <v>40612</v>
          </cell>
          <cell r="E2473">
            <v>1.71</v>
          </cell>
          <cell r="F2473" t="str">
            <v>GEL</v>
          </cell>
          <cell r="G2473">
            <v>1</v>
          </cell>
          <cell r="H2473" t="str">
            <v>USD</v>
          </cell>
        </row>
        <row r="2474">
          <cell r="B2474">
            <v>40612</v>
          </cell>
          <cell r="C2474">
            <v>40612</v>
          </cell>
          <cell r="E2474">
            <v>6.68</v>
          </cell>
          <cell r="F2474" t="str">
            <v>GEL</v>
          </cell>
          <cell r="G2474">
            <v>3.9</v>
          </cell>
          <cell r="H2474" t="str">
            <v>USD</v>
          </cell>
        </row>
        <row r="2475">
          <cell r="B2475">
            <v>40612</v>
          </cell>
          <cell r="C2475">
            <v>40612</v>
          </cell>
          <cell r="E2475">
            <v>6.68</v>
          </cell>
          <cell r="F2475" t="str">
            <v>GEL</v>
          </cell>
          <cell r="G2475">
            <v>3.9</v>
          </cell>
          <cell r="H2475" t="str">
            <v>USD</v>
          </cell>
        </row>
        <row r="2476">
          <cell r="B2476">
            <v>40612</v>
          </cell>
          <cell r="C2476">
            <v>40612</v>
          </cell>
          <cell r="E2476">
            <v>20.04</v>
          </cell>
          <cell r="F2476" t="str">
            <v>GEL</v>
          </cell>
          <cell r="G2476">
            <v>11.700000000000001</v>
          </cell>
          <cell r="H2476" t="str">
            <v>USD</v>
          </cell>
        </row>
        <row r="2477">
          <cell r="B2477">
            <v>40612</v>
          </cell>
          <cell r="C2477">
            <v>40612</v>
          </cell>
          <cell r="E2477">
            <v>3.34</v>
          </cell>
          <cell r="F2477" t="str">
            <v>GEL</v>
          </cell>
          <cell r="G2477">
            <v>1.95</v>
          </cell>
          <cell r="H2477" t="str">
            <v>USD</v>
          </cell>
        </row>
        <row r="2478">
          <cell r="B2478">
            <v>40612</v>
          </cell>
          <cell r="C2478">
            <v>40612</v>
          </cell>
          <cell r="E2478">
            <v>46.76</v>
          </cell>
          <cell r="F2478" t="str">
            <v>GEL</v>
          </cell>
          <cell r="G2478">
            <v>27.3</v>
          </cell>
          <cell r="H2478" t="str">
            <v>USD</v>
          </cell>
        </row>
        <row r="2479">
          <cell r="B2479">
            <v>40612</v>
          </cell>
          <cell r="C2479">
            <v>40612</v>
          </cell>
          <cell r="E2479">
            <v>53.44</v>
          </cell>
          <cell r="F2479" t="str">
            <v>GEL</v>
          </cell>
          <cell r="G2479">
            <v>31.2</v>
          </cell>
          <cell r="H2479" t="str">
            <v>USD</v>
          </cell>
        </row>
        <row r="2480">
          <cell r="B2480">
            <v>40612</v>
          </cell>
          <cell r="C2480">
            <v>40612</v>
          </cell>
          <cell r="E2480">
            <v>6.68</v>
          </cell>
          <cell r="F2480" t="str">
            <v>GEL</v>
          </cell>
          <cell r="G2480">
            <v>3.9</v>
          </cell>
          <cell r="H2480" t="str">
            <v>USD</v>
          </cell>
        </row>
        <row r="2481">
          <cell r="B2481">
            <v>40612</v>
          </cell>
          <cell r="C2481">
            <v>40612</v>
          </cell>
          <cell r="E2481">
            <v>13.36</v>
          </cell>
          <cell r="F2481" t="str">
            <v>GEL</v>
          </cell>
          <cell r="G2481">
            <v>7.8</v>
          </cell>
          <cell r="H2481" t="str">
            <v>USD</v>
          </cell>
        </row>
        <row r="2482">
          <cell r="B2482">
            <v>40612</v>
          </cell>
          <cell r="C2482">
            <v>40612</v>
          </cell>
          <cell r="E2482">
            <v>6.68</v>
          </cell>
          <cell r="F2482" t="str">
            <v>GEL</v>
          </cell>
          <cell r="G2482">
            <v>3.9</v>
          </cell>
          <cell r="H2482" t="str">
            <v>USD</v>
          </cell>
        </row>
        <row r="2483">
          <cell r="B2483">
            <v>40612</v>
          </cell>
          <cell r="C2483">
            <v>40612</v>
          </cell>
          <cell r="E2483">
            <v>100.2</v>
          </cell>
          <cell r="F2483" t="str">
            <v>GEL</v>
          </cell>
          <cell r="G2483">
            <v>58.5</v>
          </cell>
          <cell r="H2483" t="str">
            <v>USD</v>
          </cell>
        </row>
        <row r="2484">
          <cell r="B2484">
            <v>40612</v>
          </cell>
          <cell r="C2484">
            <v>40612</v>
          </cell>
          <cell r="E2484">
            <v>6.68</v>
          </cell>
          <cell r="F2484" t="str">
            <v>GEL</v>
          </cell>
          <cell r="G2484">
            <v>3.9</v>
          </cell>
          <cell r="H2484" t="str">
            <v>USD</v>
          </cell>
        </row>
        <row r="2485">
          <cell r="B2485">
            <v>40612</v>
          </cell>
          <cell r="C2485">
            <v>40612</v>
          </cell>
          <cell r="E2485">
            <v>13.36</v>
          </cell>
          <cell r="F2485" t="str">
            <v>GEL</v>
          </cell>
          <cell r="G2485">
            <v>7.8</v>
          </cell>
          <cell r="H2485" t="str">
            <v>USD</v>
          </cell>
        </row>
        <row r="2486">
          <cell r="B2486">
            <v>40612</v>
          </cell>
          <cell r="C2486">
            <v>40612</v>
          </cell>
          <cell r="E2486">
            <v>1.03</v>
          </cell>
          <cell r="F2486" t="str">
            <v>GEL</v>
          </cell>
          <cell r="G2486">
            <v>0.6</v>
          </cell>
          <cell r="H2486" t="str">
            <v>USD</v>
          </cell>
        </row>
        <row r="2487">
          <cell r="B2487">
            <v>40612</v>
          </cell>
          <cell r="C2487">
            <v>40612</v>
          </cell>
          <cell r="E2487">
            <v>0.34</v>
          </cell>
          <cell r="F2487" t="str">
            <v>GEL</v>
          </cell>
          <cell r="G2487">
            <v>0.2</v>
          </cell>
          <cell r="H2487" t="str">
            <v>USD</v>
          </cell>
        </row>
        <row r="2488">
          <cell r="B2488">
            <v>40612</v>
          </cell>
          <cell r="C2488">
            <v>40612</v>
          </cell>
          <cell r="E2488">
            <v>3.34</v>
          </cell>
          <cell r="F2488" t="str">
            <v>GEL</v>
          </cell>
          <cell r="G2488">
            <v>1.95</v>
          </cell>
          <cell r="H2488" t="str">
            <v>USD</v>
          </cell>
        </row>
        <row r="2489">
          <cell r="B2489">
            <v>40612</v>
          </cell>
          <cell r="C2489">
            <v>40612</v>
          </cell>
          <cell r="E2489">
            <v>4.68</v>
          </cell>
          <cell r="F2489" t="str">
            <v>GEL</v>
          </cell>
          <cell r="G2489">
            <v>2.73</v>
          </cell>
          <cell r="H2489" t="str">
            <v>USD</v>
          </cell>
        </row>
        <row r="2490">
          <cell r="B2490">
            <v>40612</v>
          </cell>
          <cell r="C2490">
            <v>40612</v>
          </cell>
          <cell r="E2490">
            <v>21.75</v>
          </cell>
          <cell r="F2490" t="str">
            <v>GEL</v>
          </cell>
          <cell r="G2490">
            <v>12.700000000000001</v>
          </cell>
          <cell r="H2490" t="str">
            <v>USD</v>
          </cell>
        </row>
        <row r="2491">
          <cell r="B2491">
            <v>40612</v>
          </cell>
          <cell r="C2491">
            <v>40612</v>
          </cell>
          <cell r="E2491">
            <v>6.68</v>
          </cell>
          <cell r="F2491" t="str">
            <v>GEL</v>
          </cell>
          <cell r="G2491">
            <v>3.9</v>
          </cell>
          <cell r="H2491" t="str">
            <v>USD</v>
          </cell>
        </row>
        <row r="2492">
          <cell r="B2492">
            <v>40612</v>
          </cell>
          <cell r="C2492">
            <v>40612</v>
          </cell>
          <cell r="E2492">
            <v>13.36</v>
          </cell>
          <cell r="F2492" t="str">
            <v>GEL</v>
          </cell>
          <cell r="G2492">
            <v>7.8</v>
          </cell>
          <cell r="H2492" t="str">
            <v>USD</v>
          </cell>
        </row>
        <row r="2493">
          <cell r="B2493">
            <v>40612</v>
          </cell>
          <cell r="C2493">
            <v>40612</v>
          </cell>
          <cell r="E2493">
            <v>36.74</v>
          </cell>
          <cell r="F2493" t="str">
            <v>GEL</v>
          </cell>
          <cell r="G2493">
            <v>21.45</v>
          </cell>
          <cell r="H2493" t="str">
            <v>USD</v>
          </cell>
        </row>
        <row r="2494">
          <cell r="B2494">
            <v>40612</v>
          </cell>
          <cell r="C2494">
            <v>40612</v>
          </cell>
          <cell r="E2494">
            <v>3.34</v>
          </cell>
          <cell r="F2494" t="str">
            <v>GEL</v>
          </cell>
          <cell r="G2494">
            <v>1.95</v>
          </cell>
          <cell r="H2494" t="str">
            <v>USD</v>
          </cell>
        </row>
        <row r="2495">
          <cell r="B2495">
            <v>40612</v>
          </cell>
          <cell r="C2495">
            <v>40612</v>
          </cell>
          <cell r="E2495">
            <v>6.68</v>
          </cell>
          <cell r="F2495" t="str">
            <v>GEL</v>
          </cell>
          <cell r="G2495">
            <v>3.9</v>
          </cell>
          <cell r="H2495" t="str">
            <v>USD</v>
          </cell>
        </row>
        <row r="2496">
          <cell r="B2496">
            <v>40612</v>
          </cell>
          <cell r="C2496">
            <v>40612</v>
          </cell>
          <cell r="E2496">
            <v>80.16</v>
          </cell>
          <cell r="F2496" t="str">
            <v>GEL</v>
          </cell>
          <cell r="G2496">
            <v>46.800000000000004</v>
          </cell>
          <cell r="H2496" t="str">
            <v>USD</v>
          </cell>
        </row>
        <row r="2497">
          <cell r="B2497">
            <v>40612</v>
          </cell>
          <cell r="C2497">
            <v>40612</v>
          </cell>
          <cell r="E2497">
            <v>6.68</v>
          </cell>
          <cell r="F2497" t="str">
            <v>GEL</v>
          </cell>
          <cell r="G2497">
            <v>3.9</v>
          </cell>
          <cell r="H2497" t="str">
            <v>USD</v>
          </cell>
        </row>
        <row r="2498">
          <cell r="B2498">
            <v>40612</v>
          </cell>
          <cell r="C2498">
            <v>40612</v>
          </cell>
          <cell r="E2498">
            <v>10.02</v>
          </cell>
          <cell r="F2498" t="str">
            <v>GEL</v>
          </cell>
          <cell r="G2498">
            <v>5.8500000000000005</v>
          </cell>
          <cell r="H2498" t="str">
            <v>USD</v>
          </cell>
        </row>
        <row r="2499">
          <cell r="B2499">
            <v>40612</v>
          </cell>
          <cell r="C2499">
            <v>40612</v>
          </cell>
          <cell r="E2499">
            <v>80.16</v>
          </cell>
          <cell r="F2499" t="str">
            <v>GEL</v>
          </cell>
          <cell r="G2499">
            <v>46.800000000000004</v>
          </cell>
          <cell r="H2499" t="str">
            <v>USD</v>
          </cell>
        </row>
        <row r="2500">
          <cell r="B2500">
            <v>40612</v>
          </cell>
          <cell r="C2500">
            <v>40612</v>
          </cell>
          <cell r="E2500">
            <v>6.68</v>
          </cell>
          <cell r="F2500" t="str">
            <v>GEL</v>
          </cell>
          <cell r="G2500">
            <v>3.9</v>
          </cell>
          <cell r="H2500" t="str">
            <v>USD</v>
          </cell>
        </row>
        <row r="2501">
          <cell r="B2501">
            <v>40612</v>
          </cell>
          <cell r="C2501">
            <v>40612</v>
          </cell>
          <cell r="E2501">
            <v>6.68</v>
          </cell>
          <cell r="F2501" t="str">
            <v>GEL</v>
          </cell>
          <cell r="G2501">
            <v>3.9</v>
          </cell>
          <cell r="H2501" t="str">
            <v>USD</v>
          </cell>
        </row>
        <row r="2502">
          <cell r="B2502">
            <v>40612</v>
          </cell>
          <cell r="C2502">
            <v>40612</v>
          </cell>
          <cell r="E2502">
            <v>60.120000000000005</v>
          </cell>
          <cell r="F2502" t="str">
            <v>GEL</v>
          </cell>
          <cell r="G2502">
            <v>35.1</v>
          </cell>
          <cell r="H2502" t="str">
            <v>USD</v>
          </cell>
        </row>
        <row r="2503">
          <cell r="B2503">
            <v>40612</v>
          </cell>
          <cell r="C2503">
            <v>40612</v>
          </cell>
          <cell r="E2503">
            <v>10.02</v>
          </cell>
          <cell r="F2503" t="str">
            <v>GEL</v>
          </cell>
          <cell r="G2503">
            <v>5.8500000000000005</v>
          </cell>
          <cell r="H2503" t="str">
            <v>USD</v>
          </cell>
        </row>
        <row r="2504">
          <cell r="B2504">
            <v>40612</v>
          </cell>
          <cell r="C2504">
            <v>40612</v>
          </cell>
          <cell r="E2504">
            <v>43.42</v>
          </cell>
          <cell r="F2504" t="str">
            <v>GEL</v>
          </cell>
          <cell r="G2504">
            <v>25.35</v>
          </cell>
          <cell r="H2504" t="str">
            <v>USD</v>
          </cell>
        </row>
        <row r="2505">
          <cell r="B2505">
            <v>40612</v>
          </cell>
          <cell r="C2505">
            <v>40612</v>
          </cell>
          <cell r="E2505">
            <v>6.68</v>
          </cell>
          <cell r="F2505" t="str">
            <v>GEL</v>
          </cell>
          <cell r="G2505">
            <v>3.9</v>
          </cell>
          <cell r="H2505" t="str">
            <v>USD</v>
          </cell>
        </row>
        <row r="2506">
          <cell r="B2506">
            <v>40612</v>
          </cell>
          <cell r="C2506">
            <v>40612</v>
          </cell>
          <cell r="E2506">
            <v>13.36</v>
          </cell>
          <cell r="F2506" t="str">
            <v>GEL</v>
          </cell>
          <cell r="G2506">
            <v>7.8</v>
          </cell>
          <cell r="H2506" t="str">
            <v>USD</v>
          </cell>
        </row>
        <row r="2507">
          <cell r="B2507">
            <v>40612</v>
          </cell>
          <cell r="C2507">
            <v>40612</v>
          </cell>
          <cell r="E2507">
            <v>76.83</v>
          </cell>
          <cell r="F2507" t="str">
            <v>GEL</v>
          </cell>
          <cell r="G2507">
            <v>44.85</v>
          </cell>
          <cell r="H2507" t="str">
            <v>USD</v>
          </cell>
        </row>
        <row r="2508">
          <cell r="B2508">
            <v>40612</v>
          </cell>
          <cell r="C2508">
            <v>40612</v>
          </cell>
          <cell r="E2508">
            <v>33.4</v>
          </cell>
          <cell r="F2508" t="str">
            <v>GEL</v>
          </cell>
          <cell r="G2508">
            <v>19.5</v>
          </cell>
          <cell r="H2508" t="str">
            <v>USD</v>
          </cell>
        </row>
        <row r="2509">
          <cell r="B2509">
            <v>40612</v>
          </cell>
          <cell r="C2509">
            <v>40612</v>
          </cell>
          <cell r="E2509">
            <v>6.68</v>
          </cell>
          <cell r="F2509" t="str">
            <v>GEL</v>
          </cell>
          <cell r="G2509">
            <v>3.9</v>
          </cell>
          <cell r="H2509" t="str">
            <v>USD</v>
          </cell>
        </row>
        <row r="2510">
          <cell r="B2510">
            <v>40612</v>
          </cell>
          <cell r="C2510">
            <v>40612</v>
          </cell>
          <cell r="E2510">
            <v>3.34</v>
          </cell>
          <cell r="F2510" t="str">
            <v>GEL</v>
          </cell>
          <cell r="G2510">
            <v>1.95</v>
          </cell>
          <cell r="H2510" t="str">
            <v>USD</v>
          </cell>
        </row>
        <row r="2511">
          <cell r="B2511">
            <v>40612</v>
          </cell>
          <cell r="C2511">
            <v>40612</v>
          </cell>
          <cell r="E2511">
            <v>10.02</v>
          </cell>
          <cell r="F2511" t="str">
            <v>GEL</v>
          </cell>
          <cell r="G2511">
            <v>5.8500000000000005</v>
          </cell>
          <cell r="H2511" t="str">
            <v>USD</v>
          </cell>
        </row>
        <row r="2512">
          <cell r="B2512">
            <v>40612</v>
          </cell>
          <cell r="C2512">
            <v>40612</v>
          </cell>
          <cell r="E2512">
            <v>16.7</v>
          </cell>
          <cell r="F2512" t="str">
            <v>GEL</v>
          </cell>
          <cell r="G2512">
            <v>9.75</v>
          </cell>
          <cell r="H2512" t="str">
            <v>USD</v>
          </cell>
        </row>
        <row r="2513">
          <cell r="B2513">
            <v>40612</v>
          </cell>
          <cell r="C2513">
            <v>40612</v>
          </cell>
          <cell r="E2513">
            <v>20.04</v>
          </cell>
          <cell r="F2513" t="str">
            <v>GEL</v>
          </cell>
          <cell r="G2513">
            <v>11.700000000000001</v>
          </cell>
          <cell r="H2513" t="str">
            <v>USD</v>
          </cell>
        </row>
        <row r="2514">
          <cell r="B2514">
            <v>40612</v>
          </cell>
          <cell r="C2514">
            <v>40612</v>
          </cell>
          <cell r="E2514">
            <v>26.72</v>
          </cell>
          <cell r="F2514" t="str">
            <v>GEL</v>
          </cell>
          <cell r="G2514">
            <v>15.6</v>
          </cell>
          <cell r="H2514" t="str">
            <v>USD</v>
          </cell>
        </row>
        <row r="2515">
          <cell r="B2515">
            <v>40612</v>
          </cell>
          <cell r="C2515">
            <v>40612</v>
          </cell>
          <cell r="E2515">
            <v>26.72</v>
          </cell>
          <cell r="F2515" t="str">
            <v>GEL</v>
          </cell>
          <cell r="G2515">
            <v>15.6</v>
          </cell>
          <cell r="H2515" t="str">
            <v>USD</v>
          </cell>
        </row>
        <row r="2516">
          <cell r="B2516">
            <v>40612</v>
          </cell>
          <cell r="C2516">
            <v>40612</v>
          </cell>
          <cell r="E2516">
            <v>26.72</v>
          </cell>
          <cell r="F2516" t="str">
            <v>GEL</v>
          </cell>
          <cell r="G2516">
            <v>15.6</v>
          </cell>
          <cell r="H2516" t="str">
            <v>USD</v>
          </cell>
        </row>
        <row r="2517">
          <cell r="B2517">
            <v>40612</v>
          </cell>
          <cell r="C2517">
            <v>40612</v>
          </cell>
          <cell r="E2517">
            <v>13.36</v>
          </cell>
          <cell r="F2517" t="str">
            <v>GEL</v>
          </cell>
          <cell r="G2517">
            <v>7.8</v>
          </cell>
          <cell r="H2517" t="str">
            <v>USD</v>
          </cell>
        </row>
        <row r="2518">
          <cell r="B2518">
            <v>40612</v>
          </cell>
          <cell r="C2518">
            <v>40612</v>
          </cell>
          <cell r="E2518">
            <v>10.02</v>
          </cell>
          <cell r="F2518" t="str">
            <v>GEL</v>
          </cell>
          <cell r="G2518">
            <v>5.8500000000000005</v>
          </cell>
          <cell r="H2518" t="str">
            <v>USD</v>
          </cell>
        </row>
        <row r="2519">
          <cell r="B2519">
            <v>40612</v>
          </cell>
          <cell r="C2519">
            <v>40612</v>
          </cell>
          <cell r="E2519">
            <v>13.36</v>
          </cell>
          <cell r="F2519" t="str">
            <v>GEL</v>
          </cell>
          <cell r="G2519">
            <v>7.8</v>
          </cell>
          <cell r="H2519" t="str">
            <v>USD</v>
          </cell>
        </row>
        <row r="2520">
          <cell r="B2520">
            <v>40612</v>
          </cell>
          <cell r="C2520">
            <v>40612</v>
          </cell>
          <cell r="E2520">
            <v>53.44</v>
          </cell>
          <cell r="F2520" t="str">
            <v>GEL</v>
          </cell>
          <cell r="G2520">
            <v>31.2</v>
          </cell>
          <cell r="H2520" t="str">
            <v>USD</v>
          </cell>
        </row>
        <row r="2521">
          <cell r="B2521">
            <v>40612</v>
          </cell>
          <cell r="C2521">
            <v>40612</v>
          </cell>
          <cell r="E2521">
            <v>20.04</v>
          </cell>
          <cell r="F2521" t="str">
            <v>GEL</v>
          </cell>
          <cell r="G2521">
            <v>11.700000000000001</v>
          </cell>
          <cell r="H2521" t="str">
            <v>USD</v>
          </cell>
        </row>
        <row r="2522">
          <cell r="B2522">
            <v>40612</v>
          </cell>
          <cell r="C2522">
            <v>40612</v>
          </cell>
          <cell r="E2522">
            <v>20.04</v>
          </cell>
          <cell r="F2522" t="str">
            <v>GEL</v>
          </cell>
          <cell r="G2522">
            <v>11.700000000000001</v>
          </cell>
          <cell r="H2522" t="str">
            <v>USD</v>
          </cell>
        </row>
        <row r="2523">
          <cell r="B2523">
            <v>40612</v>
          </cell>
          <cell r="C2523">
            <v>40612</v>
          </cell>
          <cell r="E2523">
            <v>13.36</v>
          </cell>
          <cell r="F2523" t="str">
            <v>GEL</v>
          </cell>
          <cell r="G2523">
            <v>7.8</v>
          </cell>
          <cell r="H2523" t="str">
            <v>USD</v>
          </cell>
        </row>
        <row r="2524">
          <cell r="B2524">
            <v>40612</v>
          </cell>
          <cell r="C2524">
            <v>40612</v>
          </cell>
          <cell r="E2524">
            <v>46.76</v>
          </cell>
          <cell r="F2524" t="str">
            <v>GEL</v>
          </cell>
          <cell r="G2524">
            <v>27.3</v>
          </cell>
          <cell r="H2524" t="str">
            <v>USD</v>
          </cell>
        </row>
        <row r="2525">
          <cell r="B2525">
            <v>40612</v>
          </cell>
          <cell r="C2525">
            <v>40612</v>
          </cell>
          <cell r="E2525">
            <v>6.68</v>
          </cell>
          <cell r="F2525" t="str">
            <v>GEL</v>
          </cell>
          <cell r="G2525">
            <v>3.9</v>
          </cell>
          <cell r="H2525" t="str">
            <v>USD</v>
          </cell>
        </row>
        <row r="2526">
          <cell r="B2526">
            <v>40612</v>
          </cell>
          <cell r="C2526">
            <v>40612</v>
          </cell>
          <cell r="E2526">
            <v>13.36</v>
          </cell>
          <cell r="F2526" t="str">
            <v>GEL</v>
          </cell>
          <cell r="G2526">
            <v>7.8</v>
          </cell>
          <cell r="H2526" t="str">
            <v>USD</v>
          </cell>
        </row>
        <row r="2527">
          <cell r="B2527">
            <v>40612</v>
          </cell>
          <cell r="C2527">
            <v>40612</v>
          </cell>
          <cell r="E2527">
            <v>20.04</v>
          </cell>
          <cell r="F2527" t="str">
            <v>GEL</v>
          </cell>
          <cell r="G2527">
            <v>11.700000000000001</v>
          </cell>
          <cell r="H2527" t="str">
            <v>USD</v>
          </cell>
        </row>
        <row r="2528">
          <cell r="B2528">
            <v>40612</v>
          </cell>
          <cell r="C2528">
            <v>40612</v>
          </cell>
          <cell r="E2528">
            <v>6.68</v>
          </cell>
          <cell r="F2528" t="str">
            <v>GEL</v>
          </cell>
          <cell r="G2528">
            <v>3.9</v>
          </cell>
          <cell r="H2528" t="str">
            <v>USD</v>
          </cell>
        </row>
        <row r="2529">
          <cell r="B2529">
            <v>40612</v>
          </cell>
          <cell r="C2529">
            <v>40612</v>
          </cell>
          <cell r="E2529">
            <v>16.7</v>
          </cell>
          <cell r="F2529" t="str">
            <v>GEL</v>
          </cell>
          <cell r="G2529">
            <v>9.75</v>
          </cell>
          <cell r="H2529" t="str">
            <v>USD</v>
          </cell>
        </row>
        <row r="2530">
          <cell r="B2530">
            <v>40612</v>
          </cell>
          <cell r="C2530">
            <v>40612</v>
          </cell>
          <cell r="E2530">
            <v>10.02</v>
          </cell>
          <cell r="F2530" t="str">
            <v>GEL</v>
          </cell>
          <cell r="G2530">
            <v>5.8500000000000005</v>
          </cell>
          <cell r="H2530" t="str">
            <v>USD</v>
          </cell>
        </row>
        <row r="2531">
          <cell r="B2531">
            <v>40612</v>
          </cell>
          <cell r="C2531">
            <v>40612</v>
          </cell>
          <cell r="E2531">
            <v>19.080000000000002</v>
          </cell>
          <cell r="F2531" t="str">
            <v>GEL</v>
          </cell>
          <cell r="G2531">
            <v>11.14</v>
          </cell>
          <cell r="H2531" t="str">
            <v>USD</v>
          </cell>
        </row>
        <row r="2532">
          <cell r="B2532">
            <v>40612</v>
          </cell>
          <cell r="C2532">
            <v>40612</v>
          </cell>
          <cell r="E2532">
            <v>26.72</v>
          </cell>
          <cell r="F2532" t="str">
            <v>GEL</v>
          </cell>
          <cell r="G2532">
            <v>15.6</v>
          </cell>
          <cell r="H2532" t="str">
            <v>USD</v>
          </cell>
        </row>
        <row r="2533">
          <cell r="B2533">
            <v>40612</v>
          </cell>
          <cell r="C2533">
            <v>40612</v>
          </cell>
          <cell r="E2533">
            <v>6.68</v>
          </cell>
          <cell r="F2533" t="str">
            <v>GEL</v>
          </cell>
          <cell r="G2533">
            <v>3.9</v>
          </cell>
          <cell r="H2533" t="str">
            <v>USD</v>
          </cell>
        </row>
        <row r="2534">
          <cell r="B2534">
            <v>40612</v>
          </cell>
          <cell r="C2534">
            <v>40612</v>
          </cell>
          <cell r="E2534">
            <v>6.68</v>
          </cell>
          <cell r="F2534" t="str">
            <v>GEL</v>
          </cell>
          <cell r="G2534">
            <v>3.9</v>
          </cell>
          <cell r="H2534" t="str">
            <v>USD</v>
          </cell>
        </row>
        <row r="2535">
          <cell r="B2535">
            <v>40612</v>
          </cell>
          <cell r="C2535">
            <v>40612</v>
          </cell>
          <cell r="E2535">
            <v>20.04</v>
          </cell>
          <cell r="F2535" t="str">
            <v>GEL</v>
          </cell>
          <cell r="G2535">
            <v>11.700000000000001</v>
          </cell>
          <cell r="H2535" t="str">
            <v>USD</v>
          </cell>
        </row>
        <row r="2536">
          <cell r="B2536">
            <v>40612</v>
          </cell>
          <cell r="C2536">
            <v>40612</v>
          </cell>
          <cell r="E2536">
            <v>36.74</v>
          </cell>
          <cell r="F2536" t="str">
            <v>GEL</v>
          </cell>
          <cell r="G2536">
            <v>21.45</v>
          </cell>
          <cell r="H2536" t="str">
            <v>USD</v>
          </cell>
        </row>
        <row r="2537">
          <cell r="B2537">
            <v>40612</v>
          </cell>
          <cell r="C2537">
            <v>40612</v>
          </cell>
          <cell r="E2537">
            <v>6.68</v>
          </cell>
          <cell r="F2537" t="str">
            <v>GEL</v>
          </cell>
          <cell r="G2537">
            <v>3.9</v>
          </cell>
          <cell r="H2537" t="str">
            <v>USD</v>
          </cell>
        </row>
        <row r="2538">
          <cell r="B2538">
            <v>40612</v>
          </cell>
          <cell r="C2538">
            <v>40612</v>
          </cell>
          <cell r="E2538">
            <v>3.34</v>
          </cell>
          <cell r="F2538" t="str">
            <v>GEL</v>
          </cell>
          <cell r="G2538">
            <v>1.95</v>
          </cell>
          <cell r="H2538" t="str">
            <v>USD</v>
          </cell>
        </row>
        <row r="2539">
          <cell r="B2539">
            <v>40612</v>
          </cell>
          <cell r="C2539">
            <v>40612</v>
          </cell>
          <cell r="E2539">
            <v>6.68</v>
          </cell>
          <cell r="F2539" t="str">
            <v>GEL</v>
          </cell>
          <cell r="G2539">
            <v>3.9</v>
          </cell>
          <cell r="H2539" t="str">
            <v>USD</v>
          </cell>
        </row>
        <row r="2540">
          <cell r="B2540">
            <v>40612</v>
          </cell>
          <cell r="C2540">
            <v>40612</v>
          </cell>
          <cell r="E2540">
            <v>6.68</v>
          </cell>
          <cell r="F2540" t="str">
            <v>GEL</v>
          </cell>
          <cell r="G2540">
            <v>3.9</v>
          </cell>
          <cell r="H2540" t="str">
            <v>USD</v>
          </cell>
        </row>
        <row r="2541">
          <cell r="B2541">
            <v>40612</v>
          </cell>
          <cell r="C2541">
            <v>40612</v>
          </cell>
          <cell r="E2541">
            <v>6.68</v>
          </cell>
          <cell r="F2541" t="str">
            <v>GEL</v>
          </cell>
          <cell r="G2541">
            <v>3.9</v>
          </cell>
          <cell r="H2541" t="str">
            <v>USD</v>
          </cell>
        </row>
        <row r="2542">
          <cell r="B2542">
            <v>40612</v>
          </cell>
          <cell r="C2542">
            <v>40612</v>
          </cell>
          <cell r="E2542">
            <v>16.7</v>
          </cell>
          <cell r="F2542" t="str">
            <v>GEL</v>
          </cell>
          <cell r="G2542">
            <v>9.75</v>
          </cell>
          <cell r="H2542" t="str">
            <v>USD</v>
          </cell>
        </row>
        <row r="2543">
          <cell r="B2543">
            <v>40612</v>
          </cell>
          <cell r="C2543">
            <v>40612</v>
          </cell>
          <cell r="E2543">
            <v>3.34</v>
          </cell>
          <cell r="F2543" t="str">
            <v>GEL</v>
          </cell>
          <cell r="G2543">
            <v>1.95</v>
          </cell>
          <cell r="H2543" t="str">
            <v>USD</v>
          </cell>
        </row>
        <row r="2544">
          <cell r="B2544">
            <v>40612</v>
          </cell>
          <cell r="C2544">
            <v>40612</v>
          </cell>
          <cell r="E2544">
            <v>36.74</v>
          </cell>
          <cell r="F2544" t="str">
            <v>GEL</v>
          </cell>
          <cell r="G2544">
            <v>21.45</v>
          </cell>
          <cell r="H2544" t="str">
            <v>USD</v>
          </cell>
        </row>
        <row r="2545">
          <cell r="B2545">
            <v>40612</v>
          </cell>
          <cell r="C2545">
            <v>40612</v>
          </cell>
          <cell r="E2545">
            <v>17.37</v>
          </cell>
          <cell r="F2545" t="str">
            <v>GEL</v>
          </cell>
          <cell r="G2545">
            <v>10.14</v>
          </cell>
          <cell r="H2545" t="str">
            <v>USD</v>
          </cell>
        </row>
        <row r="2546">
          <cell r="B2546">
            <v>40612</v>
          </cell>
          <cell r="C2546">
            <v>40612</v>
          </cell>
          <cell r="E2546">
            <v>13.36</v>
          </cell>
          <cell r="F2546" t="str">
            <v>GEL</v>
          </cell>
          <cell r="G2546">
            <v>7.8</v>
          </cell>
          <cell r="H2546" t="str">
            <v>USD</v>
          </cell>
        </row>
        <row r="2547">
          <cell r="B2547">
            <v>40612</v>
          </cell>
          <cell r="C2547">
            <v>40612</v>
          </cell>
          <cell r="E2547">
            <v>10.02</v>
          </cell>
          <cell r="F2547" t="str">
            <v>GEL</v>
          </cell>
          <cell r="G2547">
            <v>5.8500000000000005</v>
          </cell>
          <cell r="H2547" t="str">
            <v>USD</v>
          </cell>
        </row>
        <row r="2548">
          <cell r="B2548">
            <v>40612</v>
          </cell>
          <cell r="C2548">
            <v>40612</v>
          </cell>
          <cell r="E2548">
            <v>6.68</v>
          </cell>
          <cell r="F2548" t="str">
            <v>GEL</v>
          </cell>
          <cell r="G2548">
            <v>3.9</v>
          </cell>
          <cell r="H2548" t="str">
            <v>USD</v>
          </cell>
        </row>
        <row r="2549">
          <cell r="B2549">
            <v>40612</v>
          </cell>
          <cell r="C2549">
            <v>40612</v>
          </cell>
          <cell r="E2549">
            <v>6.68</v>
          </cell>
          <cell r="F2549" t="str">
            <v>GEL</v>
          </cell>
          <cell r="G2549">
            <v>3.9</v>
          </cell>
          <cell r="H2549" t="str">
            <v>USD</v>
          </cell>
        </row>
        <row r="2550">
          <cell r="B2550">
            <v>40612</v>
          </cell>
          <cell r="C2550">
            <v>40612</v>
          </cell>
          <cell r="E2550">
            <v>26.72</v>
          </cell>
          <cell r="F2550" t="str">
            <v>GEL</v>
          </cell>
          <cell r="G2550">
            <v>15.6</v>
          </cell>
          <cell r="H2550" t="str">
            <v>USD</v>
          </cell>
        </row>
        <row r="2551">
          <cell r="B2551">
            <v>40612</v>
          </cell>
          <cell r="C2551">
            <v>40612</v>
          </cell>
          <cell r="E2551">
            <v>53.45</v>
          </cell>
          <cell r="F2551" t="str">
            <v>GEL</v>
          </cell>
          <cell r="G2551">
            <v>31.2</v>
          </cell>
          <cell r="H2551" t="str">
            <v>USD</v>
          </cell>
        </row>
        <row r="2552">
          <cell r="B2552">
            <v>40612</v>
          </cell>
          <cell r="C2552">
            <v>40612</v>
          </cell>
          <cell r="E2552">
            <v>6.68</v>
          </cell>
          <cell r="F2552" t="str">
            <v>GEL</v>
          </cell>
          <cell r="G2552">
            <v>3.9</v>
          </cell>
          <cell r="H2552" t="str">
            <v>USD</v>
          </cell>
        </row>
        <row r="2553">
          <cell r="B2553">
            <v>40612</v>
          </cell>
          <cell r="C2553">
            <v>40612</v>
          </cell>
          <cell r="E2553">
            <v>20.04</v>
          </cell>
          <cell r="F2553" t="str">
            <v>GEL</v>
          </cell>
          <cell r="G2553">
            <v>11.700000000000001</v>
          </cell>
          <cell r="H2553" t="str">
            <v>USD</v>
          </cell>
        </row>
        <row r="2554">
          <cell r="B2554">
            <v>40612</v>
          </cell>
          <cell r="C2554">
            <v>40612</v>
          </cell>
          <cell r="E2554">
            <v>6.68</v>
          </cell>
          <cell r="F2554" t="str">
            <v>GEL</v>
          </cell>
          <cell r="G2554">
            <v>3.9</v>
          </cell>
          <cell r="H2554" t="str">
            <v>USD</v>
          </cell>
        </row>
        <row r="2555">
          <cell r="B2555">
            <v>40612</v>
          </cell>
          <cell r="C2555">
            <v>40612</v>
          </cell>
          <cell r="E2555">
            <v>20.04</v>
          </cell>
          <cell r="F2555" t="str">
            <v>GEL</v>
          </cell>
          <cell r="G2555">
            <v>11.700000000000001</v>
          </cell>
          <cell r="H2555" t="str">
            <v>USD</v>
          </cell>
        </row>
        <row r="2556">
          <cell r="B2556">
            <v>40612</v>
          </cell>
          <cell r="C2556">
            <v>40612</v>
          </cell>
          <cell r="E2556">
            <v>6.68</v>
          </cell>
          <cell r="F2556" t="str">
            <v>GEL</v>
          </cell>
          <cell r="G2556">
            <v>3.9</v>
          </cell>
          <cell r="H2556" t="str">
            <v>USD</v>
          </cell>
        </row>
        <row r="2557">
          <cell r="B2557">
            <v>40612</v>
          </cell>
          <cell r="C2557">
            <v>40612</v>
          </cell>
          <cell r="E2557">
            <v>6.68</v>
          </cell>
          <cell r="F2557" t="str">
            <v>GEL</v>
          </cell>
          <cell r="G2557">
            <v>3.9</v>
          </cell>
          <cell r="H2557" t="str">
            <v>USD</v>
          </cell>
        </row>
        <row r="2558">
          <cell r="B2558">
            <v>40612</v>
          </cell>
          <cell r="C2558">
            <v>40612</v>
          </cell>
          <cell r="E2558">
            <v>6.68</v>
          </cell>
          <cell r="F2558" t="str">
            <v>GEL</v>
          </cell>
          <cell r="G2558">
            <v>3.9</v>
          </cell>
          <cell r="H2558" t="str">
            <v>USD</v>
          </cell>
        </row>
        <row r="2559">
          <cell r="B2559">
            <v>40612</v>
          </cell>
          <cell r="C2559">
            <v>40612</v>
          </cell>
          <cell r="E2559">
            <v>6.68</v>
          </cell>
          <cell r="F2559" t="str">
            <v>GEL</v>
          </cell>
          <cell r="G2559">
            <v>3.9</v>
          </cell>
          <cell r="H2559" t="str">
            <v>USD</v>
          </cell>
        </row>
        <row r="2560">
          <cell r="B2560">
            <v>40612</v>
          </cell>
          <cell r="C2560">
            <v>40612</v>
          </cell>
          <cell r="E2560">
            <v>3.34</v>
          </cell>
          <cell r="F2560" t="str">
            <v>GEL</v>
          </cell>
          <cell r="G2560">
            <v>1.95</v>
          </cell>
          <cell r="H2560" t="str">
            <v>USD</v>
          </cell>
        </row>
        <row r="2561">
          <cell r="B2561">
            <v>40612</v>
          </cell>
          <cell r="C2561">
            <v>40612</v>
          </cell>
          <cell r="E2561">
            <v>6.68</v>
          </cell>
          <cell r="F2561" t="str">
            <v>GEL</v>
          </cell>
          <cell r="G2561">
            <v>3.9</v>
          </cell>
          <cell r="H2561" t="str">
            <v>USD</v>
          </cell>
        </row>
        <row r="2562">
          <cell r="B2562">
            <v>40612</v>
          </cell>
          <cell r="C2562">
            <v>40612</v>
          </cell>
          <cell r="E2562">
            <v>3.34</v>
          </cell>
          <cell r="F2562" t="str">
            <v>GEL</v>
          </cell>
          <cell r="G2562">
            <v>1.95</v>
          </cell>
          <cell r="H2562" t="str">
            <v>USD</v>
          </cell>
        </row>
        <row r="2563">
          <cell r="B2563">
            <v>40612</v>
          </cell>
          <cell r="C2563">
            <v>40612</v>
          </cell>
          <cell r="E2563">
            <v>3.34</v>
          </cell>
          <cell r="F2563" t="str">
            <v>GEL</v>
          </cell>
          <cell r="G2563">
            <v>1.95</v>
          </cell>
          <cell r="H2563" t="str">
            <v>USD</v>
          </cell>
        </row>
        <row r="2564">
          <cell r="B2564">
            <v>40612</v>
          </cell>
          <cell r="C2564">
            <v>40612</v>
          </cell>
          <cell r="E2564">
            <v>10.02</v>
          </cell>
          <cell r="F2564" t="str">
            <v>GEL</v>
          </cell>
          <cell r="G2564">
            <v>5.8500000000000005</v>
          </cell>
          <cell r="H2564" t="str">
            <v>USD</v>
          </cell>
        </row>
        <row r="2565">
          <cell r="B2565">
            <v>40612</v>
          </cell>
          <cell r="C2565">
            <v>40612</v>
          </cell>
          <cell r="E2565">
            <v>6.68</v>
          </cell>
          <cell r="F2565" t="str">
            <v>GEL</v>
          </cell>
          <cell r="G2565">
            <v>3.9</v>
          </cell>
          <cell r="H2565" t="str">
            <v>USD</v>
          </cell>
        </row>
        <row r="2566">
          <cell r="B2566">
            <v>40612</v>
          </cell>
          <cell r="C2566">
            <v>40612</v>
          </cell>
          <cell r="E2566">
            <v>20.04</v>
          </cell>
          <cell r="F2566" t="str">
            <v>GEL</v>
          </cell>
          <cell r="G2566">
            <v>11.700000000000001</v>
          </cell>
          <cell r="H2566" t="str">
            <v>USD</v>
          </cell>
        </row>
        <row r="2567">
          <cell r="B2567">
            <v>40612</v>
          </cell>
          <cell r="C2567">
            <v>40612</v>
          </cell>
          <cell r="E2567">
            <v>60.13</v>
          </cell>
          <cell r="F2567" t="str">
            <v>GEL</v>
          </cell>
          <cell r="G2567">
            <v>35.1</v>
          </cell>
          <cell r="H2567" t="str">
            <v>USD</v>
          </cell>
        </row>
        <row r="2568">
          <cell r="B2568">
            <v>40612</v>
          </cell>
          <cell r="C2568">
            <v>40612</v>
          </cell>
          <cell r="E2568">
            <v>40.08</v>
          </cell>
          <cell r="F2568" t="str">
            <v>GEL</v>
          </cell>
          <cell r="G2568">
            <v>23.400000000000002</v>
          </cell>
          <cell r="H2568" t="str">
            <v>USD</v>
          </cell>
        </row>
        <row r="2569">
          <cell r="B2569">
            <v>40612</v>
          </cell>
          <cell r="C2569">
            <v>40612</v>
          </cell>
          <cell r="E2569">
            <v>6.68</v>
          </cell>
          <cell r="F2569" t="str">
            <v>GEL</v>
          </cell>
          <cell r="G2569">
            <v>3.9</v>
          </cell>
          <cell r="H2569" t="str">
            <v>USD</v>
          </cell>
        </row>
        <row r="2570">
          <cell r="B2570">
            <v>40612</v>
          </cell>
          <cell r="C2570">
            <v>40612</v>
          </cell>
          <cell r="E2570">
            <v>6.68</v>
          </cell>
          <cell r="F2570" t="str">
            <v>GEL</v>
          </cell>
          <cell r="G2570">
            <v>3.9</v>
          </cell>
          <cell r="H2570" t="str">
            <v>USD</v>
          </cell>
        </row>
        <row r="2571">
          <cell r="B2571">
            <v>40612</v>
          </cell>
          <cell r="C2571">
            <v>40612</v>
          </cell>
          <cell r="E2571">
            <v>6.68</v>
          </cell>
          <cell r="F2571" t="str">
            <v>GEL</v>
          </cell>
          <cell r="G2571">
            <v>3.9</v>
          </cell>
          <cell r="H2571" t="str">
            <v>USD</v>
          </cell>
        </row>
        <row r="2572">
          <cell r="B2572">
            <v>40612</v>
          </cell>
          <cell r="C2572">
            <v>40612</v>
          </cell>
          <cell r="E2572">
            <v>6.68</v>
          </cell>
          <cell r="F2572" t="str">
            <v>GEL</v>
          </cell>
          <cell r="G2572">
            <v>3.9</v>
          </cell>
          <cell r="H2572" t="str">
            <v>USD</v>
          </cell>
        </row>
        <row r="2573">
          <cell r="B2573">
            <v>40612</v>
          </cell>
          <cell r="C2573">
            <v>40612</v>
          </cell>
          <cell r="E2573">
            <v>6.68</v>
          </cell>
          <cell r="F2573" t="str">
            <v>GEL</v>
          </cell>
          <cell r="G2573">
            <v>3.9</v>
          </cell>
          <cell r="H2573" t="str">
            <v>USD</v>
          </cell>
        </row>
        <row r="2574">
          <cell r="B2574">
            <v>40612</v>
          </cell>
          <cell r="C2574">
            <v>40612</v>
          </cell>
          <cell r="E2574">
            <v>6.68</v>
          </cell>
          <cell r="F2574" t="str">
            <v>GEL</v>
          </cell>
          <cell r="G2574">
            <v>3.9</v>
          </cell>
          <cell r="H2574" t="str">
            <v>USD</v>
          </cell>
        </row>
        <row r="2575">
          <cell r="B2575">
            <v>40612</v>
          </cell>
          <cell r="C2575">
            <v>40612</v>
          </cell>
          <cell r="E2575">
            <v>10.02</v>
          </cell>
          <cell r="F2575" t="str">
            <v>GEL</v>
          </cell>
          <cell r="G2575">
            <v>5.8500000000000005</v>
          </cell>
          <cell r="H2575" t="str">
            <v>USD</v>
          </cell>
        </row>
        <row r="2576">
          <cell r="B2576">
            <v>40612</v>
          </cell>
          <cell r="C2576">
            <v>40612</v>
          </cell>
          <cell r="E2576">
            <v>1.71</v>
          </cell>
          <cell r="F2576" t="str">
            <v>GEL</v>
          </cell>
          <cell r="G2576">
            <v>1</v>
          </cell>
          <cell r="H2576" t="str">
            <v>USD</v>
          </cell>
        </row>
        <row r="2577">
          <cell r="B2577">
            <v>40612</v>
          </cell>
          <cell r="C2577">
            <v>40612</v>
          </cell>
          <cell r="E2577">
            <v>13.36</v>
          </cell>
          <cell r="F2577" t="str">
            <v>GEL</v>
          </cell>
          <cell r="G2577">
            <v>7.8</v>
          </cell>
          <cell r="H2577" t="str">
            <v>USD</v>
          </cell>
        </row>
        <row r="2578">
          <cell r="B2578">
            <v>40612</v>
          </cell>
          <cell r="C2578">
            <v>40612</v>
          </cell>
          <cell r="E2578">
            <v>3.34</v>
          </cell>
          <cell r="F2578" t="str">
            <v>GEL</v>
          </cell>
          <cell r="G2578">
            <v>1.95</v>
          </cell>
          <cell r="H2578" t="str">
            <v>USD</v>
          </cell>
        </row>
        <row r="2579">
          <cell r="B2579">
            <v>40612</v>
          </cell>
          <cell r="C2579">
            <v>40612</v>
          </cell>
          <cell r="E2579">
            <v>3.34</v>
          </cell>
          <cell r="F2579" t="str">
            <v>GEL</v>
          </cell>
          <cell r="G2579">
            <v>1.95</v>
          </cell>
          <cell r="H2579" t="str">
            <v>USD</v>
          </cell>
        </row>
        <row r="2580">
          <cell r="B2580">
            <v>40612</v>
          </cell>
          <cell r="C2580">
            <v>40612</v>
          </cell>
          <cell r="E2580">
            <v>6.68</v>
          </cell>
          <cell r="F2580" t="str">
            <v>GEL</v>
          </cell>
          <cell r="G2580">
            <v>3.9</v>
          </cell>
          <cell r="H2580" t="str">
            <v>USD</v>
          </cell>
        </row>
        <row r="2581">
          <cell r="B2581">
            <v>40612</v>
          </cell>
          <cell r="C2581">
            <v>40612</v>
          </cell>
          <cell r="E2581">
            <v>2.67</v>
          </cell>
          <cell r="F2581" t="str">
            <v>GEL</v>
          </cell>
          <cell r="G2581">
            <v>1.56</v>
          </cell>
          <cell r="H2581" t="str">
            <v>USD</v>
          </cell>
        </row>
        <row r="2582">
          <cell r="B2582">
            <v>40612</v>
          </cell>
          <cell r="C2582">
            <v>40612</v>
          </cell>
          <cell r="E2582">
            <v>6.68</v>
          </cell>
          <cell r="F2582" t="str">
            <v>GEL</v>
          </cell>
          <cell r="G2582">
            <v>3.9</v>
          </cell>
          <cell r="H2582" t="str">
            <v>USD</v>
          </cell>
        </row>
        <row r="2583">
          <cell r="B2583">
            <v>40612</v>
          </cell>
          <cell r="C2583">
            <v>40612</v>
          </cell>
          <cell r="E2583">
            <v>6.68</v>
          </cell>
          <cell r="F2583" t="str">
            <v>GEL</v>
          </cell>
          <cell r="G2583">
            <v>3.9</v>
          </cell>
          <cell r="H2583" t="str">
            <v>USD</v>
          </cell>
        </row>
        <row r="2584">
          <cell r="B2584">
            <v>40612</v>
          </cell>
          <cell r="C2584">
            <v>40612</v>
          </cell>
          <cell r="E2584">
            <v>20.04</v>
          </cell>
          <cell r="F2584" t="str">
            <v>GEL</v>
          </cell>
          <cell r="G2584">
            <v>11.700000000000001</v>
          </cell>
          <cell r="H2584" t="str">
            <v>USD</v>
          </cell>
        </row>
        <row r="2585">
          <cell r="B2585">
            <v>40612</v>
          </cell>
          <cell r="C2585">
            <v>40612</v>
          </cell>
          <cell r="E2585">
            <v>2271.83</v>
          </cell>
          <cell r="F2585" t="str">
            <v>GEL</v>
          </cell>
          <cell r="G2585">
            <v>985</v>
          </cell>
          <cell r="H2585" t="str">
            <v>EUR</v>
          </cell>
        </row>
        <row r="2586">
          <cell r="B2586">
            <v>40612</v>
          </cell>
          <cell r="C2586">
            <v>40612</v>
          </cell>
          <cell r="E2586">
            <v>49832.58</v>
          </cell>
          <cell r="F2586" t="str">
            <v>GEL</v>
          </cell>
          <cell r="G2586">
            <v>29554.48</v>
          </cell>
          <cell r="H2586" t="str">
            <v>USD</v>
          </cell>
        </row>
        <row r="2587">
          <cell r="B2587">
            <v>40612</v>
          </cell>
          <cell r="C2587">
            <v>40612</v>
          </cell>
          <cell r="E2587">
            <v>33.4</v>
          </cell>
          <cell r="F2587" t="str">
            <v>GEL</v>
          </cell>
          <cell r="G2587">
            <v>19.5</v>
          </cell>
          <cell r="H2587" t="str">
            <v>USD</v>
          </cell>
        </row>
        <row r="2588">
          <cell r="B2588">
            <v>40612</v>
          </cell>
          <cell r="C2588">
            <v>40612</v>
          </cell>
          <cell r="E2588">
            <v>33.4</v>
          </cell>
          <cell r="F2588" t="str">
            <v>GEL</v>
          </cell>
          <cell r="G2588">
            <v>19.5</v>
          </cell>
          <cell r="H2588" t="str">
            <v>USD</v>
          </cell>
        </row>
        <row r="2589">
          <cell r="B2589">
            <v>40612</v>
          </cell>
          <cell r="C2589">
            <v>40612</v>
          </cell>
          <cell r="E2589">
            <v>0.99</v>
          </cell>
          <cell r="F2589" t="str">
            <v>GEL</v>
          </cell>
          <cell r="G2589">
            <v>0.57999999999999996</v>
          </cell>
          <cell r="H2589" t="str">
            <v>USD</v>
          </cell>
        </row>
        <row r="2590">
          <cell r="B2590">
            <v>40612</v>
          </cell>
          <cell r="C2590">
            <v>40612</v>
          </cell>
          <cell r="E2590">
            <v>124.5</v>
          </cell>
          <cell r="F2590" t="str">
            <v>GEL</v>
          </cell>
          <cell r="G2590">
            <v>72.680000000000007</v>
          </cell>
          <cell r="H2590" t="str">
            <v>USD</v>
          </cell>
        </row>
        <row r="2591">
          <cell r="B2591">
            <v>40612</v>
          </cell>
          <cell r="C2591">
            <v>40612</v>
          </cell>
          <cell r="E2591">
            <v>0.69000000000000006</v>
          </cell>
          <cell r="F2591" t="str">
            <v>GEL</v>
          </cell>
          <cell r="G2591">
            <v>0.4</v>
          </cell>
          <cell r="H2591" t="str">
            <v>USD</v>
          </cell>
        </row>
        <row r="2592">
          <cell r="B2592">
            <v>40612</v>
          </cell>
          <cell r="C2592">
            <v>40612</v>
          </cell>
          <cell r="E2592">
            <v>11.33</v>
          </cell>
          <cell r="F2592" t="str">
            <v>USD</v>
          </cell>
          <cell r="G2592">
            <v>19.650000000000002</v>
          </cell>
          <cell r="H2592" t="str">
            <v>GEL</v>
          </cell>
        </row>
        <row r="2593">
          <cell r="B2593">
            <v>40612</v>
          </cell>
          <cell r="C2593">
            <v>40612</v>
          </cell>
          <cell r="E2593">
            <v>700</v>
          </cell>
          <cell r="F2593" t="str">
            <v>USD</v>
          </cell>
          <cell r="G2593">
            <v>1199.1000000000001</v>
          </cell>
          <cell r="H2593" t="str">
            <v>GEL</v>
          </cell>
        </row>
        <row r="2594">
          <cell r="B2594">
            <v>40612</v>
          </cell>
          <cell r="C2594">
            <v>40613</v>
          </cell>
          <cell r="E2594">
            <v>175407.82</v>
          </cell>
          <cell r="F2594" t="str">
            <v>USD</v>
          </cell>
          <cell r="G2594">
            <v>5000000</v>
          </cell>
          <cell r="H2594" t="str">
            <v>RUR</v>
          </cell>
        </row>
        <row r="2595">
          <cell r="B2595">
            <v>40612</v>
          </cell>
          <cell r="C2595">
            <v>40616</v>
          </cell>
          <cell r="E2595">
            <v>5000000</v>
          </cell>
          <cell r="F2595" t="str">
            <v>RUR</v>
          </cell>
          <cell r="G2595">
            <v>175530.98</v>
          </cell>
          <cell r="H2595" t="str">
            <v>USD</v>
          </cell>
        </row>
        <row r="2596">
          <cell r="B2596">
            <v>40612</v>
          </cell>
          <cell r="C2596">
            <v>40612</v>
          </cell>
          <cell r="E2596">
            <v>13814.210000000001</v>
          </cell>
          <cell r="F2596" t="str">
            <v>USD</v>
          </cell>
          <cell r="G2596">
            <v>23663.74</v>
          </cell>
          <cell r="H2596" t="str">
            <v>GEL</v>
          </cell>
        </row>
        <row r="2597">
          <cell r="B2597">
            <v>40612</v>
          </cell>
          <cell r="C2597">
            <v>40612</v>
          </cell>
          <cell r="E2597">
            <v>1373</v>
          </cell>
          <cell r="F2597" t="str">
            <v>EUR</v>
          </cell>
          <cell r="G2597">
            <v>3265.27</v>
          </cell>
          <cell r="H2597" t="str">
            <v>GEL</v>
          </cell>
        </row>
        <row r="2598">
          <cell r="B2598">
            <v>40612</v>
          </cell>
          <cell r="C2598">
            <v>40612</v>
          </cell>
          <cell r="E2598">
            <v>1076</v>
          </cell>
          <cell r="F2598" t="str">
            <v>EUR</v>
          </cell>
          <cell r="G2598">
            <v>2558.94</v>
          </cell>
          <cell r="H2598" t="str">
            <v>GEL</v>
          </cell>
        </row>
        <row r="2599">
          <cell r="B2599">
            <v>40612</v>
          </cell>
          <cell r="C2599">
            <v>40612</v>
          </cell>
          <cell r="E2599">
            <v>871.52</v>
          </cell>
          <cell r="F2599" t="str">
            <v>USD</v>
          </cell>
          <cell r="G2599">
            <v>1492.91</v>
          </cell>
          <cell r="H2599" t="str">
            <v>GEL</v>
          </cell>
        </row>
        <row r="2600">
          <cell r="B2600">
            <v>40612</v>
          </cell>
          <cell r="C2600">
            <v>40612</v>
          </cell>
          <cell r="E2600">
            <v>356.25</v>
          </cell>
          <cell r="F2600" t="str">
            <v>EUR</v>
          </cell>
          <cell r="G2600">
            <v>847.23</v>
          </cell>
          <cell r="H2600" t="str">
            <v>GEL</v>
          </cell>
        </row>
        <row r="2601">
          <cell r="B2601">
            <v>40612</v>
          </cell>
          <cell r="C2601">
            <v>40612</v>
          </cell>
          <cell r="E2601">
            <v>158.04</v>
          </cell>
          <cell r="F2601" t="str">
            <v>USD</v>
          </cell>
          <cell r="G2601">
            <v>270.72000000000003</v>
          </cell>
          <cell r="H2601" t="str">
            <v>GEL</v>
          </cell>
        </row>
        <row r="2602">
          <cell r="B2602">
            <v>40612</v>
          </cell>
          <cell r="C2602">
            <v>40612</v>
          </cell>
          <cell r="E2602">
            <v>7.7</v>
          </cell>
          <cell r="F2602" t="str">
            <v>GEL</v>
          </cell>
          <cell r="G2602">
            <v>4.5</v>
          </cell>
          <cell r="H2602" t="str">
            <v>USD</v>
          </cell>
        </row>
        <row r="2603">
          <cell r="B2603">
            <v>40612</v>
          </cell>
          <cell r="C2603">
            <v>40612</v>
          </cell>
          <cell r="E2603">
            <v>100</v>
          </cell>
          <cell r="F2603" t="str">
            <v>GEL</v>
          </cell>
          <cell r="G2603">
            <v>58.51</v>
          </cell>
          <cell r="H2603" t="str">
            <v>USD</v>
          </cell>
        </row>
        <row r="2604">
          <cell r="B2604">
            <v>40612</v>
          </cell>
          <cell r="C2604">
            <v>40612</v>
          </cell>
          <cell r="E2604">
            <v>2593</v>
          </cell>
          <cell r="F2604" t="str">
            <v>USD</v>
          </cell>
          <cell r="G2604">
            <v>4441.8100000000004</v>
          </cell>
          <cell r="H2604" t="str">
            <v>GEL</v>
          </cell>
        </row>
        <row r="2605">
          <cell r="B2605">
            <v>40612</v>
          </cell>
          <cell r="C2605">
            <v>40612</v>
          </cell>
          <cell r="E2605">
            <v>410.92</v>
          </cell>
          <cell r="F2605" t="str">
            <v>USD</v>
          </cell>
          <cell r="G2605">
            <v>703.9</v>
          </cell>
          <cell r="H2605" t="str">
            <v>GEL</v>
          </cell>
        </row>
        <row r="2606">
          <cell r="B2606">
            <v>40612</v>
          </cell>
          <cell r="C2606">
            <v>40612</v>
          </cell>
          <cell r="E2606">
            <v>3.94</v>
          </cell>
          <cell r="F2606" t="str">
            <v>EUR</v>
          </cell>
          <cell r="G2606">
            <v>9.370000000000001</v>
          </cell>
          <cell r="H2606" t="str">
            <v>GEL</v>
          </cell>
        </row>
        <row r="2607">
          <cell r="B2607">
            <v>40612</v>
          </cell>
          <cell r="C2607">
            <v>40612</v>
          </cell>
          <cell r="E2607">
            <v>16.5</v>
          </cell>
          <cell r="F2607" t="str">
            <v>USD</v>
          </cell>
          <cell r="G2607">
            <v>28.26</v>
          </cell>
          <cell r="H2607" t="str">
            <v>GEL</v>
          </cell>
        </row>
        <row r="2608">
          <cell r="B2608">
            <v>40612</v>
          </cell>
          <cell r="C2608">
            <v>40612</v>
          </cell>
          <cell r="E2608">
            <v>355.45</v>
          </cell>
          <cell r="F2608" t="str">
            <v>USD</v>
          </cell>
          <cell r="G2608">
            <v>607.54</v>
          </cell>
          <cell r="H2608" t="str">
            <v>GEL</v>
          </cell>
        </row>
        <row r="2609">
          <cell r="B2609">
            <v>40612</v>
          </cell>
          <cell r="C2609">
            <v>40612</v>
          </cell>
          <cell r="E2609">
            <v>367.39</v>
          </cell>
          <cell r="F2609" t="str">
            <v>USD</v>
          </cell>
          <cell r="G2609">
            <v>629.33000000000004</v>
          </cell>
          <cell r="H2609" t="str">
            <v>GEL</v>
          </cell>
        </row>
        <row r="2610">
          <cell r="B2610">
            <v>40612</v>
          </cell>
          <cell r="C2610">
            <v>40612</v>
          </cell>
          <cell r="E2610">
            <v>501.26</v>
          </cell>
          <cell r="F2610" t="str">
            <v>USD</v>
          </cell>
          <cell r="G2610">
            <v>878.4</v>
          </cell>
          <cell r="H2610" t="str">
            <v>GEL</v>
          </cell>
        </row>
        <row r="2611">
          <cell r="B2611">
            <v>40612</v>
          </cell>
          <cell r="C2611">
            <v>40612</v>
          </cell>
          <cell r="E2611">
            <v>2710.34</v>
          </cell>
          <cell r="F2611" t="str">
            <v>GEL</v>
          </cell>
          <cell r="G2611">
            <v>1582.22</v>
          </cell>
          <cell r="H2611" t="str">
            <v>USD</v>
          </cell>
        </row>
        <row r="2612">
          <cell r="B2612">
            <v>40612</v>
          </cell>
          <cell r="C2612">
            <v>40612</v>
          </cell>
          <cell r="E2612">
            <v>1723.5900000000001</v>
          </cell>
          <cell r="F2612" t="str">
            <v>USD</v>
          </cell>
          <cell r="G2612">
            <v>2952.51</v>
          </cell>
          <cell r="H2612" t="str">
            <v>GEL</v>
          </cell>
        </row>
        <row r="2613">
          <cell r="B2613">
            <v>40612</v>
          </cell>
          <cell r="C2613">
            <v>40612</v>
          </cell>
          <cell r="E2613">
            <v>308445.32</v>
          </cell>
          <cell r="F2613" t="str">
            <v>GEL</v>
          </cell>
          <cell r="G2613">
            <v>180981.05000000002</v>
          </cell>
          <cell r="H2613" t="str">
            <v>USD</v>
          </cell>
        </row>
        <row r="2614">
          <cell r="B2614">
            <v>40612</v>
          </cell>
          <cell r="C2614">
            <v>40612</v>
          </cell>
          <cell r="E2614">
            <v>335958.9</v>
          </cell>
          <cell r="F2614" t="str">
            <v>GEL</v>
          </cell>
          <cell r="G2614">
            <v>196558.47</v>
          </cell>
          <cell r="H2614" t="str">
            <v>USD</v>
          </cell>
        </row>
        <row r="2615">
          <cell r="B2615">
            <v>40612</v>
          </cell>
          <cell r="C2615">
            <v>40613</v>
          </cell>
          <cell r="E2615">
            <v>135680</v>
          </cell>
          <cell r="F2615" t="str">
            <v>USD</v>
          </cell>
          <cell r="G2615">
            <v>230764.54</v>
          </cell>
          <cell r="H2615" t="str">
            <v>GEL</v>
          </cell>
        </row>
        <row r="2616">
          <cell r="B2616">
            <v>40612</v>
          </cell>
          <cell r="C2616">
            <v>40613</v>
          </cell>
          <cell r="E2616">
            <v>997.96</v>
          </cell>
          <cell r="F2616" t="str">
            <v>EUR</v>
          </cell>
          <cell r="G2616">
            <v>2349.3000000000002</v>
          </cell>
          <cell r="H2616" t="str">
            <v>GEL</v>
          </cell>
        </row>
        <row r="2617">
          <cell r="B2617">
            <v>40612</v>
          </cell>
          <cell r="C2617">
            <v>40612</v>
          </cell>
          <cell r="E2617">
            <v>32540.05</v>
          </cell>
          <cell r="F2617" t="str">
            <v>GBP</v>
          </cell>
          <cell r="G2617">
            <v>90210.78</v>
          </cell>
          <cell r="H2617" t="str">
            <v>GEL</v>
          </cell>
        </row>
        <row r="2618">
          <cell r="B2618">
            <v>40612</v>
          </cell>
          <cell r="C2618">
            <v>40612</v>
          </cell>
          <cell r="E2618">
            <v>300000</v>
          </cell>
          <cell r="F2618" t="str">
            <v>USD</v>
          </cell>
          <cell r="G2618">
            <v>513900</v>
          </cell>
          <cell r="H2618" t="str">
            <v>GEL</v>
          </cell>
        </row>
        <row r="2619">
          <cell r="B2619">
            <v>40612</v>
          </cell>
          <cell r="C2619">
            <v>40612</v>
          </cell>
          <cell r="E2619">
            <v>944.04</v>
          </cell>
          <cell r="F2619" t="str">
            <v>USD</v>
          </cell>
          <cell r="G2619">
            <v>1617.14</v>
          </cell>
          <cell r="H2619" t="str">
            <v>GEL</v>
          </cell>
        </row>
        <row r="2620">
          <cell r="B2620">
            <v>40612</v>
          </cell>
          <cell r="C2620">
            <v>40612</v>
          </cell>
          <cell r="E2620">
            <v>4287.01</v>
          </cell>
          <cell r="F2620" t="str">
            <v>GEL</v>
          </cell>
          <cell r="G2620">
            <v>1802.63</v>
          </cell>
          <cell r="H2620" t="str">
            <v>EUR</v>
          </cell>
        </row>
        <row r="2621">
          <cell r="B2621">
            <v>40612</v>
          </cell>
          <cell r="C2621">
            <v>40612</v>
          </cell>
          <cell r="E2621">
            <v>39955.29</v>
          </cell>
          <cell r="F2621" t="str">
            <v>EUR</v>
          </cell>
          <cell r="G2621">
            <v>55537.86</v>
          </cell>
          <cell r="H2621" t="str">
            <v>USD</v>
          </cell>
        </row>
        <row r="2622">
          <cell r="B2622">
            <v>40612</v>
          </cell>
          <cell r="C2622">
            <v>40612</v>
          </cell>
          <cell r="E2622">
            <v>28000</v>
          </cell>
          <cell r="F2622" t="str">
            <v>TRY</v>
          </cell>
          <cell r="G2622">
            <v>30100</v>
          </cell>
          <cell r="H2622" t="str">
            <v>GEL</v>
          </cell>
        </row>
        <row r="2623">
          <cell r="B2623">
            <v>40612</v>
          </cell>
          <cell r="C2623">
            <v>40612</v>
          </cell>
          <cell r="E2623">
            <v>165000</v>
          </cell>
          <cell r="F2623" t="str">
            <v>HUF</v>
          </cell>
          <cell r="G2623">
            <v>1419</v>
          </cell>
          <cell r="H2623" t="str">
            <v>GEL</v>
          </cell>
        </row>
        <row r="2624">
          <cell r="B2624">
            <v>40612</v>
          </cell>
          <cell r="C2624">
            <v>40612</v>
          </cell>
          <cell r="E2624">
            <v>1121000</v>
          </cell>
          <cell r="F2624" t="str">
            <v>AMD</v>
          </cell>
          <cell r="G2624">
            <v>5268.7</v>
          </cell>
          <cell r="H2624" t="str">
            <v>GEL</v>
          </cell>
        </row>
        <row r="2625">
          <cell r="B2625">
            <v>40612</v>
          </cell>
          <cell r="C2625">
            <v>40612</v>
          </cell>
          <cell r="E2625">
            <v>26350</v>
          </cell>
          <cell r="F2625" t="str">
            <v>AED</v>
          </cell>
          <cell r="G2625">
            <v>12252.75</v>
          </cell>
          <cell r="H2625" t="str">
            <v>GEL</v>
          </cell>
        </row>
        <row r="2626">
          <cell r="B2626">
            <v>40612</v>
          </cell>
          <cell r="C2626">
            <v>40612</v>
          </cell>
          <cell r="E2626">
            <v>425000</v>
          </cell>
          <cell r="F2626" t="str">
            <v>RUR</v>
          </cell>
          <cell r="G2626">
            <v>14948.62</v>
          </cell>
          <cell r="H2626" t="str">
            <v>USD</v>
          </cell>
        </row>
        <row r="2627">
          <cell r="B2627">
            <v>40612</v>
          </cell>
          <cell r="C2627">
            <v>40612</v>
          </cell>
          <cell r="E2627">
            <v>99000</v>
          </cell>
          <cell r="F2627" t="str">
            <v>EUR</v>
          </cell>
          <cell r="G2627">
            <v>136902.54999999999</v>
          </cell>
          <cell r="H2627" t="str">
            <v>USD</v>
          </cell>
        </row>
        <row r="2628">
          <cell r="B2628">
            <v>40612</v>
          </cell>
          <cell r="C2628">
            <v>40612</v>
          </cell>
          <cell r="E2628">
            <v>1500000</v>
          </cell>
          <cell r="F2628" t="str">
            <v>USD</v>
          </cell>
          <cell r="G2628">
            <v>2554500</v>
          </cell>
          <cell r="H2628" t="str">
            <v>GEL</v>
          </cell>
        </row>
        <row r="2629">
          <cell r="B2629">
            <v>40612</v>
          </cell>
          <cell r="C2629">
            <v>40612</v>
          </cell>
          <cell r="E2629">
            <v>129</v>
          </cell>
          <cell r="F2629" t="str">
            <v>USD</v>
          </cell>
          <cell r="G2629">
            <v>220.98000000000002</v>
          </cell>
          <cell r="H2629" t="str">
            <v>GEL</v>
          </cell>
        </row>
        <row r="2630">
          <cell r="B2630">
            <v>40612</v>
          </cell>
          <cell r="C2630">
            <v>40612</v>
          </cell>
          <cell r="E2630">
            <v>129</v>
          </cell>
          <cell r="F2630" t="str">
            <v>USD</v>
          </cell>
          <cell r="G2630">
            <v>220.98000000000002</v>
          </cell>
          <cell r="H2630" t="str">
            <v>GEL</v>
          </cell>
        </row>
        <row r="2631">
          <cell r="B2631">
            <v>40612</v>
          </cell>
          <cell r="C2631">
            <v>40612</v>
          </cell>
          <cell r="E2631">
            <v>129</v>
          </cell>
          <cell r="F2631" t="str">
            <v>USD</v>
          </cell>
          <cell r="G2631">
            <v>220.98000000000002</v>
          </cell>
          <cell r="H2631" t="str">
            <v>GEL</v>
          </cell>
        </row>
        <row r="2632">
          <cell r="B2632">
            <v>40612</v>
          </cell>
          <cell r="C2632">
            <v>40612</v>
          </cell>
          <cell r="E2632">
            <v>129</v>
          </cell>
          <cell r="F2632" t="str">
            <v>USD</v>
          </cell>
          <cell r="G2632">
            <v>220.98000000000002</v>
          </cell>
          <cell r="H2632" t="str">
            <v>GEL</v>
          </cell>
        </row>
        <row r="2633">
          <cell r="B2633">
            <v>40612</v>
          </cell>
          <cell r="C2633">
            <v>40613</v>
          </cell>
          <cell r="E2633">
            <v>5000</v>
          </cell>
          <cell r="F2633" t="str">
            <v>CHF</v>
          </cell>
          <cell r="G2633">
            <v>5376.34</v>
          </cell>
          <cell r="H2633" t="str">
            <v>USD</v>
          </cell>
        </row>
        <row r="2634">
          <cell r="B2634">
            <v>40612</v>
          </cell>
          <cell r="C2634">
            <v>40617</v>
          </cell>
          <cell r="E2634">
            <v>13804500</v>
          </cell>
          <cell r="F2634" t="str">
            <v>USD</v>
          </cell>
          <cell r="G2634">
            <v>10000000</v>
          </cell>
          <cell r="H2634" t="str">
            <v>EUR</v>
          </cell>
        </row>
        <row r="2635">
          <cell r="B2635">
            <v>40612</v>
          </cell>
          <cell r="C2635">
            <v>40612</v>
          </cell>
          <cell r="E2635">
            <v>850000</v>
          </cell>
          <cell r="F2635" t="str">
            <v>EUR</v>
          </cell>
          <cell r="G2635">
            <v>1173323</v>
          </cell>
          <cell r="H2635" t="str">
            <v>USD</v>
          </cell>
        </row>
        <row r="2636">
          <cell r="B2636">
            <v>40612</v>
          </cell>
          <cell r="C2636">
            <v>40612</v>
          </cell>
          <cell r="E2636">
            <v>40000</v>
          </cell>
          <cell r="F2636" t="str">
            <v>EUR</v>
          </cell>
          <cell r="G2636">
            <v>55215.199999999997</v>
          </cell>
          <cell r="H2636" t="str">
            <v>USD</v>
          </cell>
        </row>
        <row r="2637">
          <cell r="B2637">
            <v>40612</v>
          </cell>
          <cell r="C2637">
            <v>40612</v>
          </cell>
          <cell r="E2637">
            <v>110000</v>
          </cell>
          <cell r="F2637" t="str">
            <v>EUR</v>
          </cell>
          <cell r="G2637">
            <v>151841.79999999999</v>
          </cell>
          <cell r="H2637" t="str">
            <v>USD</v>
          </cell>
        </row>
        <row r="2638">
          <cell r="B2638">
            <v>40612</v>
          </cell>
          <cell r="C2638">
            <v>40612</v>
          </cell>
          <cell r="E2638">
            <v>360000</v>
          </cell>
          <cell r="F2638" t="str">
            <v>EUR</v>
          </cell>
          <cell r="G2638">
            <v>496947.6</v>
          </cell>
          <cell r="H2638" t="str">
            <v>USD</v>
          </cell>
        </row>
        <row r="2639">
          <cell r="B2639">
            <v>40612</v>
          </cell>
          <cell r="C2639">
            <v>40612</v>
          </cell>
          <cell r="E2639">
            <v>1000000</v>
          </cell>
          <cell r="F2639" t="str">
            <v>EUR</v>
          </cell>
          <cell r="G2639">
            <v>1380410</v>
          </cell>
          <cell r="H2639" t="str">
            <v>USD</v>
          </cell>
        </row>
        <row r="2640">
          <cell r="B2640">
            <v>40612</v>
          </cell>
          <cell r="C2640">
            <v>40612</v>
          </cell>
          <cell r="E2640">
            <v>1000000</v>
          </cell>
          <cell r="F2640" t="str">
            <v>EUR</v>
          </cell>
          <cell r="G2640">
            <v>1380410</v>
          </cell>
          <cell r="H2640" t="str">
            <v>USD</v>
          </cell>
        </row>
        <row r="2641">
          <cell r="B2641">
            <v>40612</v>
          </cell>
          <cell r="C2641">
            <v>40612</v>
          </cell>
          <cell r="E2641">
            <v>2000000</v>
          </cell>
          <cell r="F2641" t="str">
            <v>EUR</v>
          </cell>
          <cell r="G2641">
            <v>2760820</v>
          </cell>
          <cell r="H2641" t="str">
            <v>USD</v>
          </cell>
        </row>
        <row r="2642">
          <cell r="B2642">
            <v>40612</v>
          </cell>
          <cell r="C2642">
            <v>40612</v>
          </cell>
          <cell r="E2642">
            <v>2000000</v>
          </cell>
          <cell r="F2642" t="str">
            <v>EUR</v>
          </cell>
          <cell r="G2642">
            <v>2760820</v>
          </cell>
          <cell r="H2642" t="str">
            <v>USD</v>
          </cell>
        </row>
        <row r="2643">
          <cell r="B2643">
            <v>40612</v>
          </cell>
          <cell r="C2643">
            <v>40612</v>
          </cell>
          <cell r="E2643">
            <v>640000</v>
          </cell>
          <cell r="F2643" t="str">
            <v>EUR</v>
          </cell>
          <cell r="G2643">
            <v>883462.39999999991</v>
          </cell>
          <cell r="H2643" t="str">
            <v>USD</v>
          </cell>
        </row>
        <row r="2644">
          <cell r="B2644">
            <v>40612</v>
          </cell>
          <cell r="C2644">
            <v>40612</v>
          </cell>
          <cell r="E2644">
            <v>360000</v>
          </cell>
          <cell r="F2644" t="str">
            <v>EUR</v>
          </cell>
          <cell r="G2644">
            <v>496944</v>
          </cell>
          <cell r="H2644" t="str">
            <v>USD</v>
          </cell>
        </row>
        <row r="2645">
          <cell r="B2645">
            <v>40612</v>
          </cell>
          <cell r="C2645">
            <v>40612</v>
          </cell>
          <cell r="E2645">
            <v>50000</v>
          </cell>
          <cell r="F2645" t="str">
            <v>EUR</v>
          </cell>
          <cell r="G2645">
            <v>69020</v>
          </cell>
          <cell r="H2645" t="str">
            <v>USD</v>
          </cell>
        </row>
        <row r="2646">
          <cell r="B2646">
            <v>40612</v>
          </cell>
          <cell r="C2646">
            <v>40612</v>
          </cell>
          <cell r="E2646">
            <v>50000</v>
          </cell>
          <cell r="F2646" t="str">
            <v>EUR</v>
          </cell>
          <cell r="G2646">
            <v>69020</v>
          </cell>
          <cell r="H2646" t="str">
            <v>USD</v>
          </cell>
        </row>
        <row r="2647">
          <cell r="B2647">
            <v>40612</v>
          </cell>
          <cell r="C2647">
            <v>40612</v>
          </cell>
          <cell r="E2647">
            <v>50000</v>
          </cell>
          <cell r="F2647" t="str">
            <v>EUR</v>
          </cell>
          <cell r="G2647">
            <v>69020</v>
          </cell>
          <cell r="H2647" t="str">
            <v>USD</v>
          </cell>
        </row>
        <row r="2648">
          <cell r="B2648">
            <v>40612</v>
          </cell>
          <cell r="C2648">
            <v>40612</v>
          </cell>
          <cell r="E2648">
            <v>40000</v>
          </cell>
          <cell r="F2648" t="str">
            <v>EUR</v>
          </cell>
          <cell r="G2648">
            <v>55216</v>
          </cell>
          <cell r="H2648" t="str">
            <v>USD</v>
          </cell>
        </row>
        <row r="2649">
          <cell r="B2649">
            <v>40612</v>
          </cell>
          <cell r="C2649">
            <v>40612</v>
          </cell>
          <cell r="E2649">
            <v>100000</v>
          </cell>
          <cell r="F2649" t="str">
            <v>EUR</v>
          </cell>
          <cell r="G2649">
            <v>138040</v>
          </cell>
          <cell r="H2649" t="str">
            <v>USD</v>
          </cell>
        </row>
        <row r="2650">
          <cell r="B2650">
            <v>40612</v>
          </cell>
          <cell r="C2650">
            <v>40612</v>
          </cell>
          <cell r="E2650">
            <v>100000</v>
          </cell>
          <cell r="F2650" t="str">
            <v>EUR</v>
          </cell>
          <cell r="G2650">
            <v>138040</v>
          </cell>
          <cell r="H2650" t="str">
            <v>USD</v>
          </cell>
        </row>
        <row r="2651">
          <cell r="B2651">
            <v>40612</v>
          </cell>
          <cell r="C2651">
            <v>40612</v>
          </cell>
          <cell r="E2651">
            <v>250000</v>
          </cell>
          <cell r="F2651" t="str">
            <v>EUR</v>
          </cell>
          <cell r="G2651">
            <v>345100</v>
          </cell>
          <cell r="H2651" t="str">
            <v>USD</v>
          </cell>
        </row>
        <row r="2652">
          <cell r="B2652">
            <v>40612</v>
          </cell>
          <cell r="C2652">
            <v>40612</v>
          </cell>
          <cell r="E2652">
            <v>150000</v>
          </cell>
          <cell r="F2652" t="str">
            <v>EUR</v>
          </cell>
          <cell r="G2652">
            <v>207058.5</v>
          </cell>
          <cell r="H2652" t="str">
            <v>USD</v>
          </cell>
        </row>
        <row r="2653">
          <cell r="B2653">
            <v>40612</v>
          </cell>
          <cell r="C2653">
            <v>40612</v>
          </cell>
          <cell r="E2653">
            <v>100000</v>
          </cell>
          <cell r="F2653" t="str">
            <v>EUR</v>
          </cell>
          <cell r="G2653">
            <v>138039</v>
          </cell>
          <cell r="H2653" t="str">
            <v>USD</v>
          </cell>
        </row>
        <row r="2654">
          <cell r="B2654">
            <v>40612</v>
          </cell>
          <cell r="C2654">
            <v>40612</v>
          </cell>
          <cell r="E2654">
            <v>200000</v>
          </cell>
          <cell r="F2654" t="str">
            <v>EUR</v>
          </cell>
          <cell r="G2654">
            <v>276078</v>
          </cell>
          <cell r="H2654" t="str">
            <v>USD</v>
          </cell>
        </row>
        <row r="2655">
          <cell r="B2655">
            <v>40612</v>
          </cell>
          <cell r="C2655">
            <v>40612</v>
          </cell>
          <cell r="E2655">
            <v>100000</v>
          </cell>
          <cell r="F2655" t="str">
            <v>EUR</v>
          </cell>
          <cell r="G2655">
            <v>138039</v>
          </cell>
          <cell r="H2655" t="str">
            <v>USD</v>
          </cell>
        </row>
        <row r="2656">
          <cell r="B2656">
            <v>40612</v>
          </cell>
          <cell r="C2656">
            <v>40612</v>
          </cell>
          <cell r="E2656">
            <v>100000</v>
          </cell>
          <cell r="F2656" t="str">
            <v>EUR</v>
          </cell>
          <cell r="G2656">
            <v>138039</v>
          </cell>
          <cell r="H2656" t="str">
            <v>USD</v>
          </cell>
        </row>
        <row r="2657">
          <cell r="B2657">
            <v>40612</v>
          </cell>
          <cell r="C2657">
            <v>40612</v>
          </cell>
          <cell r="E2657">
            <v>50000</v>
          </cell>
          <cell r="F2657" t="str">
            <v>EUR</v>
          </cell>
          <cell r="G2657">
            <v>69019.5</v>
          </cell>
          <cell r="H2657" t="str">
            <v>USD</v>
          </cell>
        </row>
        <row r="2658">
          <cell r="B2658">
            <v>40612</v>
          </cell>
          <cell r="C2658">
            <v>40612</v>
          </cell>
          <cell r="E2658">
            <v>50000</v>
          </cell>
          <cell r="F2658" t="str">
            <v>EUR</v>
          </cell>
          <cell r="G2658">
            <v>69019.5</v>
          </cell>
          <cell r="H2658" t="str">
            <v>USD</v>
          </cell>
        </row>
        <row r="2659">
          <cell r="B2659">
            <v>40612</v>
          </cell>
          <cell r="C2659">
            <v>40612</v>
          </cell>
          <cell r="E2659">
            <v>50000</v>
          </cell>
          <cell r="F2659" t="str">
            <v>EUR</v>
          </cell>
          <cell r="G2659">
            <v>69019.5</v>
          </cell>
          <cell r="H2659" t="str">
            <v>USD</v>
          </cell>
        </row>
        <row r="2660">
          <cell r="B2660">
            <v>40612</v>
          </cell>
          <cell r="C2660">
            <v>40612</v>
          </cell>
          <cell r="E2660">
            <v>50000</v>
          </cell>
          <cell r="F2660" t="str">
            <v>EUR</v>
          </cell>
          <cell r="G2660">
            <v>69019.5</v>
          </cell>
          <cell r="H2660" t="str">
            <v>USD</v>
          </cell>
        </row>
        <row r="2661">
          <cell r="B2661">
            <v>40612</v>
          </cell>
          <cell r="C2661">
            <v>40612</v>
          </cell>
          <cell r="E2661">
            <v>100000</v>
          </cell>
          <cell r="F2661" t="str">
            <v>EUR</v>
          </cell>
          <cell r="G2661">
            <v>138039</v>
          </cell>
          <cell r="H2661" t="str">
            <v>USD</v>
          </cell>
        </row>
        <row r="2662">
          <cell r="B2662">
            <v>40612</v>
          </cell>
          <cell r="C2662">
            <v>40612</v>
          </cell>
          <cell r="E2662">
            <v>50000</v>
          </cell>
          <cell r="F2662" t="str">
            <v>EUR</v>
          </cell>
          <cell r="G2662">
            <v>69019.5</v>
          </cell>
          <cell r="H2662" t="str">
            <v>USD</v>
          </cell>
        </row>
        <row r="2663">
          <cell r="B2663">
            <v>40612</v>
          </cell>
          <cell r="C2663">
            <v>40612</v>
          </cell>
          <cell r="E2663">
            <v>16171.1</v>
          </cell>
          <cell r="F2663" t="str">
            <v>USD</v>
          </cell>
          <cell r="G2663">
            <v>10000</v>
          </cell>
          <cell r="H2663" t="str">
            <v>GBP</v>
          </cell>
        </row>
        <row r="2664">
          <cell r="B2664">
            <v>40612</v>
          </cell>
          <cell r="C2664">
            <v>40612</v>
          </cell>
          <cell r="E2664">
            <v>16171.1</v>
          </cell>
          <cell r="F2664" t="str">
            <v>USD</v>
          </cell>
          <cell r="G2664">
            <v>10000</v>
          </cell>
          <cell r="H2664" t="str">
            <v>GBP</v>
          </cell>
        </row>
        <row r="2665">
          <cell r="B2665">
            <v>40612</v>
          </cell>
          <cell r="C2665">
            <v>40612</v>
          </cell>
          <cell r="E2665">
            <v>774440.8</v>
          </cell>
          <cell r="F2665" t="str">
            <v>USD</v>
          </cell>
          <cell r="G2665">
            <v>560000</v>
          </cell>
          <cell r="H2665" t="str">
            <v>EUR</v>
          </cell>
        </row>
        <row r="2666">
          <cell r="B2666">
            <v>40612</v>
          </cell>
          <cell r="C2666">
            <v>40612</v>
          </cell>
          <cell r="E2666">
            <v>161711</v>
          </cell>
          <cell r="F2666" t="str">
            <v>USD</v>
          </cell>
          <cell r="G2666">
            <v>100000</v>
          </cell>
          <cell r="H2666" t="str">
            <v>GBP</v>
          </cell>
        </row>
        <row r="2667">
          <cell r="B2667">
            <v>40612</v>
          </cell>
          <cell r="C2667">
            <v>40612</v>
          </cell>
          <cell r="E2667">
            <v>96838</v>
          </cell>
          <cell r="F2667" t="str">
            <v>USD</v>
          </cell>
          <cell r="G2667">
            <v>70000</v>
          </cell>
          <cell r="H2667" t="str">
            <v>EUR</v>
          </cell>
        </row>
        <row r="2668">
          <cell r="B2668">
            <v>40612</v>
          </cell>
          <cell r="C2668">
            <v>40612</v>
          </cell>
          <cell r="E2668">
            <v>41524.5</v>
          </cell>
          <cell r="F2668" t="str">
            <v>USD</v>
          </cell>
          <cell r="G2668">
            <v>30000</v>
          </cell>
          <cell r="H2668" t="str">
            <v>EUR</v>
          </cell>
        </row>
        <row r="2669">
          <cell r="B2669">
            <v>40612</v>
          </cell>
          <cell r="C2669">
            <v>40612</v>
          </cell>
          <cell r="E2669">
            <v>16152.800000000001</v>
          </cell>
          <cell r="F2669" t="str">
            <v>USD</v>
          </cell>
          <cell r="G2669">
            <v>10000</v>
          </cell>
          <cell r="H2669" t="str">
            <v>GBP</v>
          </cell>
        </row>
        <row r="2670">
          <cell r="B2670">
            <v>40612</v>
          </cell>
          <cell r="C2670">
            <v>40612</v>
          </cell>
          <cell r="E2670">
            <v>48475.5</v>
          </cell>
          <cell r="F2670" t="str">
            <v>USD</v>
          </cell>
          <cell r="G2670">
            <v>30000</v>
          </cell>
          <cell r="H2670" t="str">
            <v>GBP</v>
          </cell>
        </row>
        <row r="2671">
          <cell r="B2671">
            <v>40612</v>
          </cell>
          <cell r="C2671">
            <v>40612</v>
          </cell>
          <cell r="E2671">
            <v>55275.999999999993</v>
          </cell>
          <cell r="F2671" t="str">
            <v>USD</v>
          </cell>
          <cell r="G2671">
            <v>40000</v>
          </cell>
          <cell r="H2671" t="str">
            <v>EUR</v>
          </cell>
        </row>
        <row r="2672">
          <cell r="B2672">
            <v>40612</v>
          </cell>
          <cell r="C2672">
            <v>40612</v>
          </cell>
          <cell r="E2672">
            <v>40000</v>
          </cell>
          <cell r="F2672" t="str">
            <v>USD</v>
          </cell>
          <cell r="G2672">
            <v>37330.800000000003</v>
          </cell>
          <cell r="H2672" t="str">
            <v>CHF</v>
          </cell>
        </row>
        <row r="2673">
          <cell r="C2673">
            <v>40612</v>
          </cell>
          <cell r="E2673">
            <v>32896.729999999981</v>
          </cell>
          <cell r="F2673" t="str">
            <v>GEL</v>
          </cell>
        </row>
        <row r="2674">
          <cell r="C2674">
            <v>40612</v>
          </cell>
          <cell r="G2674">
            <v>36035.509999999776</v>
          </cell>
          <cell r="H2674" t="str">
            <v>GEL</v>
          </cell>
        </row>
        <row r="2675">
          <cell r="C2675">
            <v>40612</v>
          </cell>
          <cell r="E2675">
            <v>1797043.2299999967</v>
          </cell>
          <cell r="F2675" t="str">
            <v>GEL</v>
          </cell>
        </row>
        <row r="2676">
          <cell r="C2676">
            <v>40612</v>
          </cell>
          <cell r="G2676">
            <v>1286289.4200000018</v>
          </cell>
          <cell r="H2676" t="str">
            <v>GEL</v>
          </cell>
        </row>
        <row r="2677">
          <cell r="B2677">
            <v>40612</v>
          </cell>
          <cell r="C2677">
            <v>40612</v>
          </cell>
          <cell r="E2677">
            <v>408.03</v>
          </cell>
          <cell r="F2677" t="str">
            <v>GEL</v>
          </cell>
          <cell r="G2677">
            <v>171.56</v>
          </cell>
          <cell r="H2677" t="str">
            <v>EUR</v>
          </cell>
        </row>
        <row r="2678">
          <cell r="B2678">
            <v>40612</v>
          </cell>
          <cell r="C2678">
            <v>40612</v>
          </cell>
          <cell r="E2678">
            <v>1655.19</v>
          </cell>
          <cell r="F2678" t="str">
            <v>GEL</v>
          </cell>
          <cell r="G2678">
            <v>966.28</v>
          </cell>
          <cell r="H2678" t="str">
            <v>USD</v>
          </cell>
        </row>
        <row r="2679">
          <cell r="B2679">
            <v>40612</v>
          </cell>
          <cell r="C2679">
            <v>40612</v>
          </cell>
          <cell r="E2679">
            <v>47.78</v>
          </cell>
          <cell r="F2679" t="str">
            <v>GEL</v>
          </cell>
          <cell r="G2679">
            <v>20.09</v>
          </cell>
          <cell r="H2679" t="str">
            <v>EUR</v>
          </cell>
        </row>
        <row r="2680">
          <cell r="B2680">
            <v>40612</v>
          </cell>
          <cell r="C2680">
            <v>40612</v>
          </cell>
          <cell r="E2680">
            <v>6628.01</v>
          </cell>
          <cell r="F2680" t="str">
            <v>GEL</v>
          </cell>
          <cell r="G2680">
            <v>3869.24</v>
          </cell>
          <cell r="H2680" t="str">
            <v>USD</v>
          </cell>
        </row>
        <row r="2681">
          <cell r="B2681">
            <v>40612</v>
          </cell>
          <cell r="C2681">
            <v>40612</v>
          </cell>
          <cell r="E2681">
            <v>136022.01</v>
          </cell>
          <cell r="F2681" t="str">
            <v>USD</v>
          </cell>
          <cell r="G2681">
            <v>233005.70313000004</v>
          </cell>
          <cell r="H2681" t="str">
            <v>GEL</v>
          </cell>
        </row>
        <row r="2682">
          <cell r="B2682">
            <v>40612</v>
          </cell>
          <cell r="C2682">
            <v>40612</v>
          </cell>
          <cell r="E2682">
            <v>6550.4902979999997</v>
          </cell>
          <cell r="F2682" t="str">
            <v>GEL</v>
          </cell>
          <cell r="G2682">
            <v>2754.39</v>
          </cell>
          <cell r="H2682" t="str">
            <v>EUR</v>
          </cell>
        </row>
        <row r="2683">
          <cell r="B2683">
            <v>40612</v>
          </cell>
          <cell r="C2683">
            <v>40612</v>
          </cell>
          <cell r="E2683">
            <v>42.443913000000002</v>
          </cell>
          <cell r="F2683" t="str">
            <v>GEL</v>
          </cell>
          <cell r="G2683">
            <v>15.31</v>
          </cell>
          <cell r="H2683" t="str">
            <v>GBP</v>
          </cell>
        </row>
        <row r="2684">
          <cell r="B2684">
            <v>40612</v>
          </cell>
          <cell r="C2684">
            <v>40612</v>
          </cell>
          <cell r="E2684">
            <v>50.985720000000001</v>
          </cell>
          <cell r="F2684" t="str">
            <v>GEL</v>
          </cell>
          <cell r="G2684">
            <v>27.77</v>
          </cell>
          <cell r="H2684" t="str">
            <v>CHF</v>
          </cell>
        </row>
        <row r="2685">
          <cell r="B2685">
            <v>40612</v>
          </cell>
          <cell r="C2685">
            <v>40612</v>
          </cell>
          <cell r="E2685">
            <v>467.51099149999999</v>
          </cell>
          <cell r="F2685" t="str">
            <v>GEL</v>
          </cell>
          <cell r="G2685">
            <v>973.15</v>
          </cell>
          <cell r="H2685" t="str">
            <v>ILS</v>
          </cell>
        </row>
        <row r="2686">
          <cell r="B2686">
            <v>40612</v>
          </cell>
          <cell r="C2686">
            <v>40612</v>
          </cell>
          <cell r="E2686">
            <v>144.597915</v>
          </cell>
          <cell r="F2686" t="str">
            <v>GEL</v>
          </cell>
          <cell r="G2686">
            <v>66.989999999999995</v>
          </cell>
          <cell r="H2686" t="str">
            <v>AZN</v>
          </cell>
        </row>
        <row r="2687">
          <cell r="B2687">
            <v>40613</v>
          </cell>
          <cell r="E2687">
            <v>127.56</v>
          </cell>
          <cell r="F2687" t="str">
            <v>GEL</v>
          </cell>
          <cell r="G2687">
            <v>75</v>
          </cell>
          <cell r="H2687" t="str">
            <v>USD</v>
          </cell>
        </row>
        <row r="2688">
          <cell r="E2688">
            <v>3</v>
          </cell>
          <cell r="F2688" t="str">
            <v>USD</v>
          </cell>
          <cell r="G2688">
            <v>5.1000000000000005</v>
          </cell>
          <cell r="H2688" t="str">
            <v>GEL</v>
          </cell>
        </row>
        <row r="2689">
          <cell r="E2689">
            <v>901</v>
          </cell>
          <cell r="F2689" t="str">
            <v>EUR</v>
          </cell>
          <cell r="G2689">
            <v>2121.04</v>
          </cell>
          <cell r="H2689" t="str">
            <v>GEL</v>
          </cell>
        </row>
        <row r="2690">
          <cell r="E2690">
            <v>955.76</v>
          </cell>
          <cell r="F2690" t="str">
            <v>GEL</v>
          </cell>
          <cell r="G2690">
            <v>406</v>
          </cell>
          <cell r="H2690" t="str">
            <v>EUR</v>
          </cell>
        </row>
        <row r="2691">
          <cell r="E2691">
            <v>0.95000000000000007</v>
          </cell>
          <cell r="F2691" t="str">
            <v>GEL</v>
          </cell>
          <cell r="G2691">
            <v>0.56000000000000005</v>
          </cell>
          <cell r="H2691" t="str">
            <v>USD</v>
          </cell>
        </row>
        <row r="2692">
          <cell r="E2692">
            <v>22.650000000000002</v>
          </cell>
          <cell r="F2692" t="str">
            <v>EUR</v>
          </cell>
          <cell r="G2692">
            <v>53.32</v>
          </cell>
          <cell r="H2692" t="str">
            <v>GEL</v>
          </cell>
        </row>
        <row r="2693">
          <cell r="E2693">
            <v>41.61</v>
          </cell>
          <cell r="F2693" t="str">
            <v>USD</v>
          </cell>
          <cell r="G2693">
            <v>70.77</v>
          </cell>
          <cell r="H2693" t="str">
            <v>GEL</v>
          </cell>
        </row>
        <row r="2694">
          <cell r="E2694">
            <v>10</v>
          </cell>
          <cell r="F2694" t="str">
            <v>GBP</v>
          </cell>
          <cell r="G2694">
            <v>27.51</v>
          </cell>
          <cell r="H2694" t="str">
            <v>GEL</v>
          </cell>
        </row>
        <row r="2695">
          <cell r="E2695">
            <v>319.65000000000003</v>
          </cell>
          <cell r="F2695" t="str">
            <v>GEL</v>
          </cell>
          <cell r="G2695">
            <v>187.94</v>
          </cell>
          <cell r="H2695" t="str">
            <v>USD</v>
          </cell>
        </row>
        <row r="2696">
          <cell r="E2696">
            <v>102.05</v>
          </cell>
          <cell r="F2696" t="str">
            <v>GEL</v>
          </cell>
          <cell r="G2696">
            <v>60</v>
          </cell>
          <cell r="H2696" t="str">
            <v>USD</v>
          </cell>
        </row>
        <row r="2697">
          <cell r="E2697">
            <v>102.05</v>
          </cell>
          <cell r="F2697" t="str">
            <v>GEL</v>
          </cell>
          <cell r="G2697">
            <v>60</v>
          </cell>
          <cell r="H2697" t="str">
            <v>USD</v>
          </cell>
        </row>
        <row r="2698">
          <cell r="E2698">
            <v>85.04</v>
          </cell>
          <cell r="F2698" t="str">
            <v>GEL</v>
          </cell>
          <cell r="G2698">
            <v>50</v>
          </cell>
          <cell r="H2698" t="str">
            <v>USD</v>
          </cell>
        </row>
        <row r="2699">
          <cell r="E2699">
            <v>27630</v>
          </cell>
          <cell r="F2699" t="str">
            <v>USD</v>
          </cell>
          <cell r="G2699">
            <v>20000</v>
          </cell>
          <cell r="H2699" t="str">
            <v>EUR</v>
          </cell>
        </row>
        <row r="2700">
          <cell r="E2700">
            <v>2500</v>
          </cell>
          <cell r="F2700" t="str">
            <v>JPY</v>
          </cell>
          <cell r="G2700">
            <v>51.29</v>
          </cell>
          <cell r="H2700" t="str">
            <v>GEL</v>
          </cell>
        </row>
        <row r="2701">
          <cell r="E2701">
            <v>500000</v>
          </cell>
          <cell r="F2701" t="str">
            <v>USD</v>
          </cell>
          <cell r="G2701">
            <v>850400</v>
          </cell>
          <cell r="H2701" t="str">
            <v>GEL</v>
          </cell>
        </row>
        <row r="2702">
          <cell r="E2702">
            <v>135648.07</v>
          </cell>
          <cell r="F2702" t="str">
            <v>USD</v>
          </cell>
          <cell r="G2702">
            <v>98000</v>
          </cell>
          <cell r="H2702" t="str">
            <v>EUR</v>
          </cell>
        </row>
        <row r="2703">
          <cell r="E2703">
            <v>138230</v>
          </cell>
          <cell r="F2703" t="str">
            <v>USD</v>
          </cell>
          <cell r="G2703">
            <v>100000</v>
          </cell>
          <cell r="H2703" t="str">
            <v>EUR</v>
          </cell>
        </row>
        <row r="2704">
          <cell r="E2704">
            <v>2000</v>
          </cell>
          <cell r="F2704" t="str">
            <v>GEL</v>
          </cell>
          <cell r="G2704">
            <v>1176.47</v>
          </cell>
          <cell r="H2704" t="str">
            <v>USD</v>
          </cell>
        </row>
        <row r="2705">
          <cell r="E2705">
            <v>49962</v>
          </cell>
          <cell r="F2705" t="str">
            <v>USD</v>
          </cell>
          <cell r="G2705">
            <v>50000</v>
          </cell>
          <cell r="H2705" t="str">
            <v>AUD</v>
          </cell>
        </row>
        <row r="2706">
          <cell r="E2706">
            <v>550</v>
          </cell>
          <cell r="F2706" t="str">
            <v>USD</v>
          </cell>
          <cell r="G2706">
            <v>935.44</v>
          </cell>
          <cell r="H2706" t="str">
            <v>GEL</v>
          </cell>
        </row>
        <row r="2707">
          <cell r="E2707">
            <v>0.12</v>
          </cell>
          <cell r="F2707" t="str">
            <v>USD</v>
          </cell>
          <cell r="G2707">
            <v>0.2</v>
          </cell>
          <cell r="H2707" t="str">
            <v>GEL</v>
          </cell>
        </row>
        <row r="2708">
          <cell r="E2708">
            <v>401.73</v>
          </cell>
          <cell r="F2708" t="str">
            <v>GEL</v>
          </cell>
          <cell r="G2708">
            <v>238.70000000000002</v>
          </cell>
          <cell r="H2708" t="str">
            <v>USD</v>
          </cell>
        </row>
        <row r="2709">
          <cell r="E2709">
            <v>8.5</v>
          </cell>
          <cell r="F2709" t="str">
            <v>GEL</v>
          </cell>
          <cell r="G2709">
            <v>5</v>
          </cell>
          <cell r="H2709" t="str">
            <v>USD</v>
          </cell>
        </row>
        <row r="2710">
          <cell r="E2710">
            <v>1.7</v>
          </cell>
          <cell r="F2710" t="str">
            <v>GEL</v>
          </cell>
          <cell r="G2710">
            <v>1</v>
          </cell>
          <cell r="H2710" t="str">
            <v>USD</v>
          </cell>
        </row>
        <row r="2711">
          <cell r="E2711">
            <v>0.43</v>
          </cell>
          <cell r="F2711" t="str">
            <v>GEL</v>
          </cell>
          <cell r="G2711">
            <v>0.25</v>
          </cell>
          <cell r="H2711" t="str">
            <v>USD</v>
          </cell>
        </row>
        <row r="2712">
          <cell r="E2712">
            <v>0.85</v>
          </cell>
          <cell r="F2712" t="str">
            <v>GEL</v>
          </cell>
          <cell r="G2712">
            <v>0.5</v>
          </cell>
          <cell r="H2712" t="str">
            <v>USD</v>
          </cell>
        </row>
        <row r="2713">
          <cell r="E2713">
            <v>4.6500000000000004</v>
          </cell>
          <cell r="F2713" t="str">
            <v>GEL</v>
          </cell>
          <cell r="G2713">
            <v>2.73</v>
          </cell>
          <cell r="H2713" t="str">
            <v>USD</v>
          </cell>
        </row>
        <row r="2714">
          <cell r="E2714">
            <v>30.32</v>
          </cell>
          <cell r="F2714" t="str">
            <v>GEL</v>
          </cell>
          <cell r="G2714">
            <v>17.82</v>
          </cell>
          <cell r="H2714" t="str">
            <v>USD</v>
          </cell>
        </row>
        <row r="2715">
          <cell r="E2715">
            <v>5050</v>
          </cell>
          <cell r="F2715" t="str">
            <v>USD</v>
          </cell>
          <cell r="G2715">
            <v>8696.64</v>
          </cell>
          <cell r="H2715" t="str">
            <v>GEL</v>
          </cell>
        </row>
        <row r="2716">
          <cell r="E2716">
            <v>13.27</v>
          </cell>
          <cell r="F2716" t="str">
            <v>GEL</v>
          </cell>
          <cell r="G2716">
            <v>7.8</v>
          </cell>
          <cell r="H2716" t="str">
            <v>USD</v>
          </cell>
        </row>
        <row r="2717">
          <cell r="E2717">
            <v>12.92</v>
          </cell>
          <cell r="F2717" t="str">
            <v>GEL</v>
          </cell>
          <cell r="G2717">
            <v>7.6000000000000005</v>
          </cell>
          <cell r="H2717" t="str">
            <v>USD</v>
          </cell>
        </row>
        <row r="2718">
          <cell r="E2718">
            <v>2.7</v>
          </cell>
          <cell r="F2718" t="str">
            <v>GEL</v>
          </cell>
          <cell r="G2718">
            <v>1.59</v>
          </cell>
          <cell r="H2718" t="str">
            <v>USD</v>
          </cell>
        </row>
        <row r="2719">
          <cell r="E2719">
            <v>8.84</v>
          </cell>
          <cell r="F2719" t="str">
            <v>GEL</v>
          </cell>
          <cell r="G2719">
            <v>5.2</v>
          </cell>
          <cell r="H2719" t="str">
            <v>USD</v>
          </cell>
        </row>
        <row r="2720">
          <cell r="E2720">
            <v>1</v>
          </cell>
          <cell r="F2720" t="str">
            <v>GEL</v>
          </cell>
          <cell r="G2720">
            <v>0.59</v>
          </cell>
          <cell r="H2720" t="str">
            <v>USD</v>
          </cell>
        </row>
        <row r="2721">
          <cell r="E2721">
            <v>3.72</v>
          </cell>
          <cell r="F2721" t="str">
            <v>GEL</v>
          </cell>
          <cell r="G2721">
            <v>2.19</v>
          </cell>
          <cell r="H2721" t="str">
            <v>USD</v>
          </cell>
        </row>
        <row r="2722">
          <cell r="E2722">
            <v>2.02</v>
          </cell>
          <cell r="F2722" t="str">
            <v>GEL</v>
          </cell>
          <cell r="G2722">
            <v>1.19</v>
          </cell>
          <cell r="H2722" t="str">
            <v>USD</v>
          </cell>
        </row>
        <row r="2723">
          <cell r="E2723">
            <v>0.51</v>
          </cell>
          <cell r="F2723" t="str">
            <v>GEL</v>
          </cell>
          <cell r="G2723">
            <v>0.3</v>
          </cell>
          <cell r="H2723" t="str">
            <v>USD</v>
          </cell>
        </row>
        <row r="2724">
          <cell r="E2724">
            <v>2.89</v>
          </cell>
          <cell r="F2724" t="str">
            <v>GEL</v>
          </cell>
          <cell r="G2724">
            <v>1.7</v>
          </cell>
          <cell r="H2724" t="str">
            <v>USD</v>
          </cell>
        </row>
        <row r="2725">
          <cell r="E2725">
            <v>4.0600000000000005</v>
          </cell>
          <cell r="F2725" t="str">
            <v>GEL</v>
          </cell>
          <cell r="G2725">
            <v>2.39</v>
          </cell>
          <cell r="H2725" t="str">
            <v>USD</v>
          </cell>
        </row>
        <row r="2726">
          <cell r="E2726">
            <v>0.34</v>
          </cell>
          <cell r="F2726" t="str">
            <v>GEL</v>
          </cell>
          <cell r="G2726">
            <v>0.2</v>
          </cell>
          <cell r="H2726" t="str">
            <v>USD</v>
          </cell>
        </row>
        <row r="2727">
          <cell r="E2727">
            <v>1</v>
          </cell>
          <cell r="F2727" t="str">
            <v>GEL</v>
          </cell>
          <cell r="G2727">
            <v>0.59</v>
          </cell>
          <cell r="H2727" t="str">
            <v>USD</v>
          </cell>
        </row>
        <row r="2728">
          <cell r="E2728">
            <v>7.1400000000000006</v>
          </cell>
          <cell r="F2728" t="str">
            <v>GEL</v>
          </cell>
          <cell r="G2728">
            <v>4.2</v>
          </cell>
          <cell r="H2728" t="str">
            <v>USD</v>
          </cell>
        </row>
        <row r="2729">
          <cell r="E2729">
            <v>6.63</v>
          </cell>
          <cell r="F2729" t="str">
            <v>GEL</v>
          </cell>
          <cell r="G2729">
            <v>3.9</v>
          </cell>
          <cell r="H2729" t="str">
            <v>USD</v>
          </cell>
        </row>
        <row r="2730">
          <cell r="E2730">
            <v>6.63</v>
          </cell>
          <cell r="F2730" t="str">
            <v>GEL</v>
          </cell>
          <cell r="G2730">
            <v>3.9</v>
          </cell>
          <cell r="H2730" t="str">
            <v>USD</v>
          </cell>
        </row>
        <row r="2731">
          <cell r="E2731">
            <v>6.63</v>
          </cell>
          <cell r="F2731" t="str">
            <v>GEL</v>
          </cell>
          <cell r="G2731">
            <v>3.9</v>
          </cell>
          <cell r="H2731" t="str">
            <v>USD</v>
          </cell>
        </row>
        <row r="2732">
          <cell r="E2732">
            <v>6.63</v>
          </cell>
          <cell r="F2732" t="str">
            <v>GEL</v>
          </cell>
          <cell r="G2732">
            <v>3.9</v>
          </cell>
          <cell r="H2732" t="str">
            <v>USD</v>
          </cell>
        </row>
        <row r="2733">
          <cell r="E2733">
            <v>6.63</v>
          </cell>
          <cell r="F2733" t="str">
            <v>GEL</v>
          </cell>
          <cell r="G2733">
            <v>3.9</v>
          </cell>
          <cell r="H2733" t="str">
            <v>USD</v>
          </cell>
        </row>
        <row r="2734">
          <cell r="E2734">
            <v>3.72</v>
          </cell>
          <cell r="F2734" t="str">
            <v>GEL</v>
          </cell>
          <cell r="G2734">
            <v>2.19</v>
          </cell>
          <cell r="H2734" t="str">
            <v>USD</v>
          </cell>
        </row>
        <row r="2735">
          <cell r="E2735">
            <v>0.34</v>
          </cell>
          <cell r="F2735" t="str">
            <v>GEL</v>
          </cell>
          <cell r="G2735">
            <v>0.2</v>
          </cell>
          <cell r="H2735" t="str">
            <v>USD</v>
          </cell>
        </row>
        <row r="2736">
          <cell r="E2736">
            <v>6.1000000000000005</v>
          </cell>
          <cell r="F2736" t="str">
            <v>GEL</v>
          </cell>
          <cell r="G2736">
            <v>3.59</v>
          </cell>
          <cell r="H2736" t="str">
            <v>USD</v>
          </cell>
        </row>
        <row r="2737">
          <cell r="E2737">
            <v>13.26</v>
          </cell>
          <cell r="F2737" t="str">
            <v>GEL</v>
          </cell>
          <cell r="G2737">
            <v>7.8</v>
          </cell>
          <cell r="H2737" t="str">
            <v>USD</v>
          </cell>
        </row>
        <row r="2738">
          <cell r="E2738">
            <v>0.34</v>
          </cell>
          <cell r="F2738" t="str">
            <v>GEL</v>
          </cell>
          <cell r="G2738">
            <v>0.2</v>
          </cell>
          <cell r="H2738" t="str">
            <v>USD</v>
          </cell>
        </row>
        <row r="2739">
          <cell r="E2739">
            <v>0.34</v>
          </cell>
          <cell r="F2739" t="str">
            <v>GEL</v>
          </cell>
          <cell r="G2739">
            <v>0.2</v>
          </cell>
          <cell r="H2739" t="str">
            <v>USD</v>
          </cell>
        </row>
        <row r="2740">
          <cell r="E2740">
            <v>1.36</v>
          </cell>
          <cell r="F2740" t="str">
            <v>GEL</v>
          </cell>
          <cell r="G2740">
            <v>0.8</v>
          </cell>
          <cell r="H2740" t="str">
            <v>USD</v>
          </cell>
        </row>
        <row r="2741">
          <cell r="E2741">
            <v>1</v>
          </cell>
          <cell r="F2741" t="str">
            <v>GEL</v>
          </cell>
          <cell r="G2741">
            <v>0.59</v>
          </cell>
          <cell r="H2741" t="str">
            <v>USD</v>
          </cell>
        </row>
        <row r="2742">
          <cell r="E2742">
            <v>2</v>
          </cell>
          <cell r="F2742" t="str">
            <v>GEL</v>
          </cell>
          <cell r="G2742">
            <v>1.18</v>
          </cell>
          <cell r="H2742" t="str">
            <v>USD</v>
          </cell>
        </row>
        <row r="2743">
          <cell r="E2743">
            <v>1.7</v>
          </cell>
          <cell r="F2743" t="str">
            <v>GEL</v>
          </cell>
          <cell r="G2743">
            <v>1</v>
          </cell>
          <cell r="H2743" t="str">
            <v>USD</v>
          </cell>
        </row>
        <row r="2744">
          <cell r="E2744">
            <v>2.02</v>
          </cell>
          <cell r="F2744" t="str">
            <v>GEL</v>
          </cell>
          <cell r="G2744">
            <v>1.19</v>
          </cell>
          <cell r="H2744" t="str">
            <v>USD</v>
          </cell>
        </row>
        <row r="2745">
          <cell r="E2745">
            <v>0.88</v>
          </cell>
          <cell r="F2745" t="str">
            <v>GEL</v>
          </cell>
          <cell r="G2745">
            <v>0.52</v>
          </cell>
          <cell r="H2745" t="str">
            <v>USD</v>
          </cell>
        </row>
        <row r="2746">
          <cell r="E2746">
            <v>1.7</v>
          </cell>
          <cell r="F2746" t="str">
            <v>GEL</v>
          </cell>
          <cell r="G2746">
            <v>1</v>
          </cell>
          <cell r="H2746" t="str">
            <v>USD</v>
          </cell>
        </row>
        <row r="2747">
          <cell r="E2747">
            <v>1.02</v>
          </cell>
          <cell r="F2747" t="str">
            <v>GEL</v>
          </cell>
          <cell r="G2747">
            <v>0.6</v>
          </cell>
          <cell r="H2747" t="str">
            <v>USD</v>
          </cell>
        </row>
        <row r="2748">
          <cell r="E2748">
            <v>4.74</v>
          </cell>
          <cell r="F2748" t="str">
            <v>GEL</v>
          </cell>
          <cell r="G2748">
            <v>2.79</v>
          </cell>
          <cell r="H2748" t="str">
            <v>USD</v>
          </cell>
        </row>
        <row r="2749">
          <cell r="E2749">
            <v>1</v>
          </cell>
          <cell r="F2749" t="str">
            <v>GEL</v>
          </cell>
          <cell r="G2749">
            <v>0.59</v>
          </cell>
          <cell r="H2749" t="str">
            <v>USD</v>
          </cell>
        </row>
        <row r="2750">
          <cell r="E2750">
            <v>2.04</v>
          </cell>
          <cell r="F2750" t="str">
            <v>GEL</v>
          </cell>
          <cell r="G2750">
            <v>1.2</v>
          </cell>
          <cell r="H2750" t="str">
            <v>USD</v>
          </cell>
        </row>
        <row r="2751">
          <cell r="E2751">
            <v>1</v>
          </cell>
          <cell r="F2751" t="str">
            <v>GEL</v>
          </cell>
          <cell r="G2751">
            <v>0.59</v>
          </cell>
          <cell r="H2751" t="str">
            <v>USD</v>
          </cell>
        </row>
        <row r="2752">
          <cell r="E2752">
            <v>1.36</v>
          </cell>
          <cell r="F2752" t="str">
            <v>GEL</v>
          </cell>
          <cell r="G2752">
            <v>0.8</v>
          </cell>
          <cell r="H2752" t="str">
            <v>USD</v>
          </cell>
        </row>
        <row r="2753">
          <cell r="E2753">
            <v>0.68</v>
          </cell>
          <cell r="F2753" t="str">
            <v>GEL</v>
          </cell>
          <cell r="G2753">
            <v>0.4</v>
          </cell>
          <cell r="H2753" t="str">
            <v>USD</v>
          </cell>
        </row>
        <row r="2754">
          <cell r="E2754">
            <v>0.34</v>
          </cell>
          <cell r="F2754" t="str">
            <v>GEL</v>
          </cell>
          <cell r="G2754">
            <v>0.2</v>
          </cell>
          <cell r="H2754" t="str">
            <v>USD</v>
          </cell>
        </row>
        <row r="2755">
          <cell r="E2755">
            <v>0.2</v>
          </cell>
          <cell r="F2755" t="str">
            <v>GEL</v>
          </cell>
          <cell r="G2755">
            <v>0.12</v>
          </cell>
          <cell r="H2755" t="str">
            <v>USD</v>
          </cell>
        </row>
        <row r="2756">
          <cell r="E2756">
            <v>4.08</v>
          </cell>
          <cell r="F2756" t="str">
            <v>GEL</v>
          </cell>
          <cell r="G2756">
            <v>2.4</v>
          </cell>
          <cell r="H2756" t="str">
            <v>USD</v>
          </cell>
        </row>
        <row r="2757">
          <cell r="E2757">
            <v>0.34</v>
          </cell>
          <cell r="F2757" t="str">
            <v>GEL</v>
          </cell>
          <cell r="G2757">
            <v>0.2</v>
          </cell>
          <cell r="H2757" t="str">
            <v>USD</v>
          </cell>
        </row>
        <row r="2758">
          <cell r="E2758">
            <v>2</v>
          </cell>
          <cell r="F2758" t="str">
            <v>GEL</v>
          </cell>
          <cell r="G2758">
            <v>1.18</v>
          </cell>
          <cell r="H2758" t="str">
            <v>USD</v>
          </cell>
        </row>
        <row r="2759">
          <cell r="E2759">
            <v>1.02</v>
          </cell>
          <cell r="F2759" t="str">
            <v>GEL</v>
          </cell>
          <cell r="G2759">
            <v>0.6</v>
          </cell>
          <cell r="H2759" t="str">
            <v>USD</v>
          </cell>
        </row>
        <row r="2760">
          <cell r="E2760">
            <v>1.0900000000000001</v>
          </cell>
          <cell r="F2760" t="str">
            <v>GEL</v>
          </cell>
          <cell r="G2760">
            <v>0.64</v>
          </cell>
          <cell r="H2760" t="str">
            <v>USD</v>
          </cell>
        </row>
        <row r="2761">
          <cell r="E2761">
            <v>0.85</v>
          </cell>
          <cell r="F2761" t="str">
            <v>GEL</v>
          </cell>
          <cell r="G2761">
            <v>0.5</v>
          </cell>
          <cell r="H2761" t="str">
            <v>USD</v>
          </cell>
        </row>
        <row r="2762">
          <cell r="E2762">
            <v>1.02</v>
          </cell>
          <cell r="F2762" t="str">
            <v>GEL</v>
          </cell>
          <cell r="G2762">
            <v>0.6</v>
          </cell>
          <cell r="H2762" t="str">
            <v>USD</v>
          </cell>
        </row>
        <row r="2763">
          <cell r="E2763">
            <v>2.04</v>
          </cell>
          <cell r="F2763" t="str">
            <v>GEL</v>
          </cell>
          <cell r="G2763">
            <v>1.2</v>
          </cell>
          <cell r="H2763" t="str">
            <v>USD</v>
          </cell>
        </row>
        <row r="2764">
          <cell r="E2764">
            <v>14.280000000000001</v>
          </cell>
          <cell r="F2764" t="str">
            <v>GEL</v>
          </cell>
          <cell r="G2764">
            <v>8.4</v>
          </cell>
          <cell r="H2764" t="str">
            <v>USD</v>
          </cell>
        </row>
        <row r="2765">
          <cell r="E2765">
            <v>5.42</v>
          </cell>
          <cell r="F2765" t="str">
            <v>GEL</v>
          </cell>
          <cell r="G2765">
            <v>3.19</v>
          </cell>
          <cell r="H2765" t="str">
            <v>USD</v>
          </cell>
        </row>
        <row r="2766">
          <cell r="E2766">
            <v>0.85</v>
          </cell>
          <cell r="F2766" t="str">
            <v>GEL</v>
          </cell>
          <cell r="G2766">
            <v>0.5</v>
          </cell>
          <cell r="H2766" t="str">
            <v>USD</v>
          </cell>
        </row>
        <row r="2767">
          <cell r="E2767">
            <v>1.02</v>
          </cell>
          <cell r="F2767" t="str">
            <v>GEL</v>
          </cell>
          <cell r="G2767">
            <v>0.6</v>
          </cell>
          <cell r="H2767" t="str">
            <v>USD</v>
          </cell>
        </row>
        <row r="2768">
          <cell r="E2768">
            <v>17.010000000000002</v>
          </cell>
          <cell r="F2768" t="str">
            <v>GEL</v>
          </cell>
          <cell r="G2768">
            <v>10</v>
          </cell>
          <cell r="H2768" t="str">
            <v>USD</v>
          </cell>
        </row>
        <row r="2769">
          <cell r="E2769">
            <v>1.02</v>
          </cell>
          <cell r="F2769" t="str">
            <v>GEL</v>
          </cell>
          <cell r="G2769">
            <v>0.6</v>
          </cell>
          <cell r="H2769" t="str">
            <v>USD</v>
          </cell>
        </row>
        <row r="2770">
          <cell r="E2770">
            <v>6.8</v>
          </cell>
          <cell r="F2770" t="str">
            <v>GEL</v>
          </cell>
          <cell r="G2770">
            <v>4</v>
          </cell>
          <cell r="H2770" t="str">
            <v>USD</v>
          </cell>
        </row>
        <row r="2771">
          <cell r="E2771">
            <v>1.36</v>
          </cell>
          <cell r="F2771" t="str">
            <v>GEL</v>
          </cell>
          <cell r="G2771">
            <v>0.8</v>
          </cell>
          <cell r="H2771" t="str">
            <v>USD</v>
          </cell>
        </row>
        <row r="2772">
          <cell r="E2772">
            <v>1.7</v>
          </cell>
          <cell r="F2772" t="str">
            <v>GEL</v>
          </cell>
          <cell r="G2772">
            <v>1</v>
          </cell>
          <cell r="H2772" t="str">
            <v>USD</v>
          </cell>
        </row>
        <row r="2773">
          <cell r="E2773">
            <v>2.38</v>
          </cell>
          <cell r="F2773" t="str">
            <v>GEL</v>
          </cell>
          <cell r="G2773">
            <v>1.4000000000000001</v>
          </cell>
          <cell r="H2773" t="str">
            <v>USD</v>
          </cell>
        </row>
        <row r="2774">
          <cell r="E2774">
            <v>2.04</v>
          </cell>
          <cell r="F2774" t="str">
            <v>GEL</v>
          </cell>
          <cell r="G2774">
            <v>1.2</v>
          </cell>
          <cell r="H2774" t="str">
            <v>USD</v>
          </cell>
        </row>
        <row r="2775">
          <cell r="E2775">
            <v>1.36</v>
          </cell>
          <cell r="F2775" t="str">
            <v>GEL</v>
          </cell>
          <cell r="G2775">
            <v>0.8</v>
          </cell>
          <cell r="H2775" t="str">
            <v>USD</v>
          </cell>
        </row>
        <row r="2776">
          <cell r="E2776">
            <v>1.22</v>
          </cell>
          <cell r="F2776" t="str">
            <v>GEL</v>
          </cell>
          <cell r="G2776">
            <v>0.72</v>
          </cell>
          <cell r="H2776" t="str">
            <v>USD</v>
          </cell>
        </row>
        <row r="2777">
          <cell r="E2777">
            <v>6.12</v>
          </cell>
          <cell r="F2777" t="str">
            <v>GEL</v>
          </cell>
          <cell r="G2777">
            <v>3.6</v>
          </cell>
          <cell r="H2777" t="str">
            <v>USD</v>
          </cell>
        </row>
        <row r="2778">
          <cell r="E2778">
            <v>10.540000000000001</v>
          </cell>
          <cell r="F2778" t="str">
            <v>GEL</v>
          </cell>
          <cell r="G2778">
            <v>6.2</v>
          </cell>
          <cell r="H2778" t="str">
            <v>USD</v>
          </cell>
        </row>
        <row r="2779">
          <cell r="E2779">
            <v>3.06</v>
          </cell>
          <cell r="F2779" t="str">
            <v>GEL</v>
          </cell>
          <cell r="G2779">
            <v>1.8</v>
          </cell>
          <cell r="H2779" t="str">
            <v>USD</v>
          </cell>
        </row>
        <row r="2780">
          <cell r="E2780">
            <v>14.96</v>
          </cell>
          <cell r="F2780" t="str">
            <v>GEL</v>
          </cell>
          <cell r="G2780">
            <v>8.8000000000000007</v>
          </cell>
          <cell r="H2780" t="str">
            <v>USD</v>
          </cell>
        </row>
        <row r="2781">
          <cell r="E2781">
            <v>16.64</v>
          </cell>
          <cell r="F2781" t="str">
            <v>GEL</v>
          </cell>
          <cell r="G2781">
            <v>9.7900000000000009</v>
          </cell>
          <cell r="H2781" t="str">
            <v>USD</v>
          </cell>
        </row>
        <row r="2782">
          <cell r="E2782">
            <v>2.72</v>
          </cell>
          <cell r="F2782" t="str">
            <v>GEL</v>
          </cell>
          <cell r="G2782">
            <v>1.6</v>
          </cell>
          <cell r="H2782" t="str">
            <v>USD</v>
          </cell>
        </row>
        <row r="2783">
          <cell r="E2783">
            <v>12.92</v>
          </cell>
          <cell r="F2783" t="str">
            <v>GEL</v>
          </cell>
          <cell r="G2783">
            <v>7.6000000000000005</v>
          </cell>
          <cell r="H2783" t="str">
            <v>USD</v>
          </cell>
        </row>
        <row r="2784">
          <cell r="E2784">
            <v>11.84</v>
          </cell>
          <cell r="F2784" t="str">
            <v>GEL</v>
          </cell>
          <cell r="G2784">
            <v>6.97</v>
          </cell>
          <cell r="H2784" t="str">
            <v>USD</v>
          </cell>
        </row>
        <row r="2785">
          <cell r="E2785">
            <v>1</v>
          </cell>
          <cell r="F2785" t="str">
            <v>GEL</v>
          </cell>
          <cell r="G2785">
            <v>0.59</v>
          </cell>
          <cell r="H2785" t="str">
            <v>USD</v>
          </cell>
        </row>
        <row r="2786">
          <cell r="E2786">
            <v>0.34</v>
          </cell>
          <cell r="F2786" t="str">
            <v>GEL</v>
          </cell>
          <cell r="G2786">
            <v>0.2</v>
          </cell>
          <cell r="H2786" t="str">
            <v>USD</v>
          </cell>
        </row>
        <row r="2787">
          <cell r="E2787">
            <v>0.2</v>
          </cell>
          <cell r="F2787" t="str">
            <v>GEL</v>
          </cell>
          <cell r="G2787">
            <v>0.12</v>
          </cell>
          <cell r="H2787" t="str">
            <v>USD</v>
          </cell>
        </row>
        <row r="2788">
          <cell r="E2788">
            <v>0.85</v>
          </cell>
          <cell r="F2788" t="str">
            <v>GEL</v>
          </cell>
          <cell r="G2788">
            <v>0.5</v>
          </cell>
          <cell r="H2788" t="str">
            <v>USD</v>
          </cell>
        </row>
        <row r="2789">
          <cell r="E2789">
            <v>1.7</v>
          </cell>
          <cell r="F2789" t="str">
            <v>GEL</v>
          </cell>
          <cell r="G2789">
            <v>1</v>
          </cell>
          <cell r="H2789" t="str">
            <v>USD</v>
          </cell>
        </row>
        <row r="2790">
          <cell r="E2790">
            <v>0.34</v>
          </cell>
          <cell r="F2790" t="str">
            <v>GEL</v>
          </cell>
          <cell r="G2790">
            <v>0.2</v>
          </cell>
          <cell r="H2790" t="str">
            <v>USD</v>
          </cell>
        </row>
        <row r="2791">
          <cell r="E2791">
            <v>1</v>
          </cell>
          <cell r="F2791" t="str">
            <v>GEL</v>
          </cell>
          <cell r="G2791">
            <v>0.59</v>
          </cell>
          <cell r="H2791" t="str">
            <v>USD</v>
          </cell>
        </row>
        <row r="2792">
          <cell r="E2792">
            <v>1</v>
          </cell>
          <cell r="F2792" t="str">
            <v>GEL</v>
          </cell>
          <cell r="G2792">
            <v>0.59</v>
          </cell>
          <cell r="H2792" t="str">
            <v>USD</v>
          </cell>
        </row>
        <row r="2793">
          <cell r="E2793">
            <v>0.2</v>
          </cell>
          <cell r="F2793" t="str">
            <v>GEL</v>
          </cell>
          <cell r="G2793">
            <v>0.12</v>
          </cell>
          <cell r="H2793" t="str">
            <v>USD</v>
          </cell>
        </row>
        <row r="2794">
          <cell r="E2794">
            <v>2.04</v>
          </cell>
          <cell r="F2794" t="str">
            <v>GEL</v>
          </cell>
          <cell r="G2794">
            <v>1.2</v>
          </cell>
          <cell r="H2794" t="str">
            <v>USD</v>
          </cell>
        </row>
        <row r="2795">
          <cell r="E2795">
            <v>1</v>
          </cell>
          <cell r="F2795" t="str">
            <v>GEL</v>
          </cell>
          <cell r="G2795">
            <v>0.59</v>
          </cell>
          <cell r="H2795" t="str">
            <v>USD</v>
          </cell>
        </row>
        <row r="2796">
          <cell r="E2796">
            <v>0.34</v>
          </cell>
          <cell r="F2796" t="str">
            <v>GEL</v>
          </cell>
          <cell r="G2796">
            <v>0.2</v>
          </cell>
          <cell r="H2796" t="str">
            <v>USD</v>
          </cell>
        </row>
        <row r="2797">
          <cell r="E2797">
            <v>1.7</v>
          </cell>
          <cell r="F2797" t="str">
            <v>GEL</v>
          </cell>
          <cell r="G2797">
            <v>1</v>
          </cell>
          <cell r="H2797" t="str">
            <v>USD</v>
          </cell>
        </row>
        <row r="2798">
          <cell r="E2798">
            <v>1.9000000000000001</v>
          </cell>
          <cell r="F2798" t="str">
            <v>GEL</v>
          </cell>
          <cell r="G2798">
            <v>1.1200000000000001</v>
          </cell>
          <cell r="H2798" t="str">
            <v>USD</v>
          </cell>
        </row>
        <row r="2799">
          <cell r="E2799">
            <v>1.7</v>
          </cell>
          <cell r="F2799" t="str">
            <v>GEL</v>
          </cell>
          <cell r="G2799">
            <v>1</v>
          </cell>
          <cell r="H2799" t="str">
            <v>USD</v>
          </cell>
        </row>
        <row r="2800">
          <cell r="E2800">
            <v>1.02</v>
          </cell>
          <cell r="F2800" t="str">
            <v>GEL</v>
          </cell>
          <cell r="G2800">
            <v>0.6</v>
          </cell>
          <cell r="H2800" t="str">
            <v>USD</v>
          </cell>
        </row>
        <row r="2801">
          <cell r="E2801">
            <v>0.68</v>
          </cell>
          <cell r="F2801" t="str">
            <v>GEL</v>
          </cell>
          <cell r="G2801">
            <v>0.4</v>
          </cell>
          <cell r="H2801" t="str">
            <v>USD</v>
          </cell>
        </row>
        <row r="2802">
          <cell r="E2802">
            <v>2.38</v>
          </cell>
          <cell r="F2802" t="str">
            <v>GEL</v>
          </cell>
          <cell r="G2802">
            <v>1.4000000000000001</v>
          </cell>
          <cell r="H2802" t="str">
            <v>USD</v>
          </cell>
        </row>
        <row r="2803">
          <cell r="E2803">
            <v>0.2</v>
          </cell>
          <cell r="F2803" t="str">
            <v>GEL</v>
          </cell>
          <cell r="G2803">
            <v>0.12</v>
          </cell>
          <cell r="H2803" t="str">
            <v>USD</v>
          </cell>
        </row>
        <row r="2804">
          <cell r="E2804">
            <v>0.34</v>
          </cell>
          <cell r="F2804" t="str">
            <v>GEL</v>
          </cell>
          <cell r="G2804">
            <v>0.2</v>
          </cell>
          <cell r="H2804" t="str">
            <v>USD</v>
          </cell>
        </row>
        <row r="2805">
          <cell r="E2805">
            <v>1.36</v>
          </cell>
          <cell r="F2805" t="str">
            <v>GEL</v>
          </cell>
          <cell r="G2805">
            <v>0.8</v>
          </cell>
          <cell r="H2805" t="str">
            <v>USD</v>
          </cell>
        </row>
        <row r="2806">
          <cell r="E2806">
            <v>2.21</v>
          </cell>
          <cell r="F2806" t="str">
            <v>GEL</v>
          </cell>
          <cell r="G2806">
            <v>1.3</v>
          </cell>
          <cell r="H2806" t="str">
            <v>USD</v>
          </cell>
        </row>
        <row r="2807">
          <cell r="E2807">
            <v>2.72</v>
          </cell>
          <cell r="F2807" t="str">
            <v>GEL</v>
          </cell>
          <cell r="G2807">
            <v>1.6</v>
          </cell>
          <cell r="H2807" t="str">
            <v>USD</v>
          </cell>
        </row>
        <row r="2808">
          <cell r="E2808">
            <v>0.17</v>
          </cell>
          <cell r="F2808" t="str">
            <v>GEL</v>
          </cell>
          <cell r="G2808">
            <v>0.1</v>
          </cell>
          <cell r="H2808" t="str">
            <v>USD</v>
          </cell>
        </row>
        <row r="2809">
          <cell r="E2809">
            <v>2.72</v>
          </cell>
          <cell r="F2809" t="str">
            <v>GEL</v>
          </cell>
          <cell r="G2809">
            <v>1.6</v>
          </cell>
          <cell r="H2809" t="str">
            <v>USD</v>
          </cell>
        </row>
        <row r="2810">
          <cell r="E2810">
            <v>2.72</v>
          </cell>
          <cell r="F2810" t="str">
            <v>GEL</v>
          </cell>
          <cell r="G2810">
            <v>1.6</v>
          </cell>
          <cell r="H2810" t="str">
            <v>USD</v>
          </cell>
        </row>
        <row r="2811">
          <cell r="E2811">
            <v>1.02</v>
          </cell>
          <cell r="F2811" t="str">
            <v>GEL</v>
          </cell>
          <cell r="G2811">
            <v>0.6</v>
          </cell>
          <cell r="H2811" t="str">
            <v>USD</v>
          </cell>
        </row>
        <row r="2812">
          <cell r="E2812">
            <v>0.34</v>
          </cell>
          <cell r="F2812" t="str">
            <v>GEL</v>
          </cell>
          <cell r="G2812">
            <v>0.2</v>
          </cell>
          <cell r="H2812" t="str">
            <v>USD</v>
          </cell>
        </row>
        <row r="2813">
          <cell r="E2813">
            <v>0.51</v>
          </cell>
          <cell r="F2813" t="str">
            <v>GEL</v>
          </cell>
          <cell r="G2813">
            <v>0.3</v>
          </cell>
          <cell r="H2813" t="str">
            <v>USD</v>
          </cell>
        </row>
        <row r="2814">
          <cell r="E2814">
            <v>2.72</v>
          </cell>
          <cell r="F2814" t="str">
            <v>GEL</v>
          </cell>
          <cell r="G2814">
            <v>1.6</v>
          </cell>
          <cell r="H2814" t="str">
            <v>USD</v>
          </cell>
        </row>
        <row r="2815">
          <cell r="E2815">
            <v>6.63</v>
          </cell>
          <cell r="F2815" t="str">
            <v>GEL</v>
          </cell>
          <cell r="G2815">
            <v>3.9</v>
          </cell>
          <cell r="H2815" t="str">
            <v>USD</v>
          </cell>
        </row>
        <row r="2816">
          <cell r="E2816">
            <v>6.63</v>
          </cell>
          <cell r="F2816" t="str">
            <v>GEL</v>
          </cell>
          <cell r="G2816">
            <v>3.9</v>
          </cell>
          <cell r="H2816" t="str">
            <v>USD</v>
          </cell>
        </row>
        <row r="2817">
          <cell r="E2817">
            <v>6.63</v>
          </cell>
          <cell r="F2817" t="str">
            <v>GEL</v>
          </cell>
          <cell r="G2817">
            <v>3.9</v>
          </cell>
          <cell r="H2817" t="str">
            <v>USD</v>
          </cell>
        </row>
        <row r="2818">
          <cell r="E2818">
            <v>13.26</v>
          </cell>
          <cell r="F2818" t="str">
            <v>GEL</v>
          </cell>
          <cell r="G2818">
            <v>7.8</v>
          </cell>
          <cell r="H2818" t="str">
            <v>USD</v>
          </cell>
        </row>
        <row r="2819">
          <cell r="E2819">
            <v>66.33</v>
          </cell>
          <cell r="F2819" t="str">
            <v>GEL</v>
          </cell>
          <cell r="G2819">
            <v>39</v>
          </cell>
          <cell r="H2819" t="str">
            <v>USD</v>
          </cell>
        </row>
        <row r="2820">
          <cell r="E2820">
            <v>3.3200000000000003</v>
          </cell>
          <cell r="F2820" t="str">
            <v>GEL</v>
          </cell>
          <cell r="G2820">
            <v>1.95</v>
          </cell>
          <cell r="H2820" t="str">
            <v>USD</v>
          </cell>
        </row>
        <row r="2821">
          <cell r="E2821">
            <v>6.63</v>
          </cell>
          <cell r="F2821" t="str">
            <v>GEL</v>
          </cell>
          <cell r="G2821">
            <v>3.9</v>
          </cell>
          <cell r="H2821" t="str">
            <v>USD</v>
          </cell>
        </row>
        <row r="2822">
          <cell r="E2822">
            <v>6.63</v>
          </cell>
          <cell r="F2822" t="str">
            <v>GEL</v>
          </cell>
          <cell r="G2822">
            <v>3.9</v>
          </cell>
          <cell r="H2822" t="str">
            <v>USD</v>
          </cell>
        </row>
        <row r="2823">
          <cell r="E2823">
            <v>13.26</v>
          </cell>
          <cell r="F2823" t="str">
            <v>GEL</v>
          </cell>
          <cell r="G2823">
            <v>7.8</v>
          </cell>
          <cell r="H2823" t="str">
            <v>USD</v>
          </cell>
        </row>
        <row r="2824">
          <cell r="E2824">
            <v>66.33</v>
          </cell>
          <cell r="F2824" t="str">
            <v>GEL</v>
          </cell>
          <cell r="G2824">
            <v>39</v>
          </cell>
          <cell r="H2824" t="str">
            <v>USD</v>
          </cell>
        </row>
        <row r="2825">
          <cell r="E2825">
            <v>6.63</v>
          </cell>
          <cell r="F2825" t="str">
            <v>GEL</v>
          </cell>
          <cell r="G2825">
            <v>3.9</v>
          </cell>
          <cell r="H2825" t="str">
            <v>USD</v>
          </cell>
        </row>
        <row r="2826">
          <cell r="E2826">
            <v>1.7</v>
          </cell>
          <cell r="F2826" t="str">
            <v>GEL</v>
          </cell>
          <cell r="G2826">
            <v>1</v>
          </cell>
          <cell r="H2826" t="str">
            <v>USD</v>
          </cell>
        </row>
        <row r="2827">
          <cell r="E2827">
            <v>1.36</v>
          </cell>
          <cell r="F2827" t="str">
            <v>GEL</v>
          </cell>
          <cell r="G2827">
            <v>0.8</v>
          </cell>
          <cell r="H2827" t="str">
            <v>USD</v>
          </cell>
        </row>
        <row r="2828">
          <cell r="E2828">
            <v>2.38</v>
          </cell>
          <cell r="F2828" t="str">
            <v>GEL</v>
          </cell>
          <cell r="G2828">
            <v>1.4000000000000001</v>
          </cell>
          <cell r="H2828" t="str">
            <v>USD</v>
          </cell>
        </row>
        <row r="2829">
          <cell r="E2829">
            <v>33.17</v>
          </cell>
          <cell r="F2829" t="str">
            <v>GEL</v>
          </cell>
          <cell r="G2829">
            <v>19.5</v>
          </cell>
          <cell r="H2829" t="str">
            <v>USD</v>
          </cell>
        </row>
        <row r="2830">
          <cell r="E2830">
            <v>19.900000000000002</v>
          </cell>
          <cell r="F2830" t="str">
            <v>GEL</v>
          </cell>
          <cell r="G2830">
            <v>11.700000000000001</v>
          </cell>
          <cell r="H2830" t="str">
            <v>USD</v>
          </cell>
        </row>
        <row r="2831">
          <cell r="E2831">
            <v>9.9500000000000011</v>
          </cell>
          <cell r="F2831" t="str">
            <v>GEL</v>
          </cell>
          <cell r="G2831">
            <v>5.8500000000000005</v>
          </cell>
          <cell r="H2831" t="str">
            <v>USD</v>
          </cell>
        </row>
        <row r="2832">
          <cell r="E2832">
            <v>6.63</v>
          </cell>
          <cell r="F2832" t="str">
            <v>GEL</v>
          </cell>
          <cell r="G2832">
            <v>3.9</v>
          </cell>
          <cell r="H2832" t="str">
            <v>USD</v>
          </cell>
        </row>
        <row r="2833">
          <cell r="E2833">
            <v>19.89</v>
          </cell>
          <cell r="F2833" t="str">
            <v>GEL</v>
          </cell>
          <cell r="G2833">
            <v>11.700000000000001</v>
          </cell>
          <cell r="H2833" t="str">
            <v>USD</v>
          </cell>
        </row>
        <row r="2834">
          <cell r="E2834">
            <v>13.26</v>
          </cell>
          <cell r="F2834" t="str">
            <v>GEL</v>
          </cell>
          <cell r="G2834">
            <v>7.8</v>
          </cell>
          <cell r="H2834" t="str">
            <v>USD</v>
          </cell>
        </row>
        <row r="2835">
          <cell r="E2835">
            <v>7.96</v>
          </cell>
          <cell r="F2835" t="str">
            <v>GEL</v>
          </cell>
          <cell r="G2835">
            <v>4.68</v>
          </cell>
          <cell r="H2835" t="str">
            <v>USD</v>
          </cell>
        </row>
        <row r="2836">
          <cell r="E2836">
            <v>19.900000000000002</v>
          </cell>
          <cell r="F2836" t="str">
            <v>GEL</v>
          </cell>
          <cell r="G2836">
            <v>11.700000000000001</v>
          </cell>
          <cell r="H2836" t="str">
            <v>USD</v>
          </cell>
        </row>
        <row r="2837">
          <cell r="E2837">
            <v>6.63</v>
          </cell>
          <cell r="F2837" t="str">
            <v>GEL</v>
          </cell>
          <cell r="G2837">
            <v>3.9</v>
          </cell>
          <cell r="H2837" t="str">
            <v>USD</v>
          </cell>
        </row>
        <row r="2838">
          <cell r="E2838">
            <v>19.900000000000002</v>
          </cell>
          <cell r="F2838" t="str">
            <v>GEL</v>
          </cell>
          <cell r="G2838">
            <v>11.700000000000001</v>
          </cell>
          <cell r="H2838" t="str">
            <v>USD</v>
          </cell>
        </row>
        <row r="2839">
          <cell r="E2839">
            <v>13.26</v>
          </cell>
          <cell r="F2839" t="str">
            <v>GEL</v>
          </cell>
          <cell r="G2839">
            <v>7.8</v>
          </cell>
          <cell r="H2839" t="str">
            <v>USD</v>
          </cell>
        </row>
        <row r="2840">
          <cell r="E2840">
            <v>6.63</v>
          </cell>
          <cell r="F2840" t="str">
            <v>GEL</v>
          </cell>
          <cell r="G2840">
            <v>3.9</v>
          </cell>
          <cell r="H2840" t="str">
            <v>USD</v>
          </cell>
        </row>
        <row r="2841">
          <cell r="E2841">
            <v>33.15</v>
          </cell>
          <cell r="F2841" t="str">
            <v>GEL</v>
          </cell>
          <cell r="G2841">
            <v>19.5</v>
          </cell>
          <cell r="H2841" t="str">
            <v>USD</v>
          </cell>
        </row>
        <row r="2842">
          <cell r="E2842">
            <v>6.63</v>
          </cell>
          <cell r="F2842" t="str">
            <v>GEL</v>
          </cell>
          <cell r="G2842">
            <v>3.9</v>
          </cell>
          <cell r="H2842" t="str">
            <v>USD</v>
          </cell>
        </row>
        <row r="2843">
          <cell r="E2843">
            <v>9.9500000000000011</v>
          </cell>
          <cell r="F2843" t="str">
            <v>GEL</v>
          </cell>
          <cell r="G2843">
            <v>5.8500000000000005</v>
          </cell>
          <cell r="H2843" t="str">
            <v>USD</v>
          </cell>
        </row>
        <row r="2844">
          <cell r="E2844">
            <v>6.63</v>
          </cell>
          <cell r="F2844" t="str">
            <v>GEL</v>
          </cell>
          <cell r="G2844">
            <v>3.9</v>
          </cell>
          <cell r="H2844" t="str">
            <v>USD</v>
          </cell>
        </row>
        <row r="2845">
          <cell r="E2845">
            <v>3.3200000000000003</v>
          </cell>
          <cell r="F2845" t="str">
            <v>GEL</v>
          </cell>
          <cell r="G2845">
            <v>1.95</v>
          </cell>
          <cell r="H2845" t="str">
            <v>USD</v>
          </cell>
        </row>
        <row r="2846">
          <cell r="E2846">
            <v>13.27</v>
          </cell>
          <cell r="F2846" t="str">
            <v>GEL</v>
          </cell>
          <cell r="G2846">
            <v>7.8</v>
          </cell>
          <cell r="H2846" t="str">
            <v>USD</v>
          </cell>
        </row>
        <row r="2847">
          <cell r="E2847">
            <v>13.27</v>
          </cell>
          <cell r="F2847" t="str">
            <v>GEL</v>
          </cell>
          <cell r="G2847">
            <v>7.8</v>
          </cell>
          <cell r="H2847" t="str">
            <v>USD</v>
          </cell>
        </row>
        <row r="2848">
          <cell r="E2848">
            <v>19.89</v>
          </cell>
          <cell r="F2848" t="str">
            <v>GEL</v>
          </cell>
          <cell r="G2848">
            <v>11.700000000000001</v>
          </cell>
          <cell r="H2848" t="str">
            <v>USD</v>
          </cell>
        </row>
        <row r="2849">
          <cell r="E2849">
            <v>19.900000000000002</v>
          </cell>
          <cell r="F2849" t="str">
            <v>GEL</v>
          </cell>
          <cell r="G2849">
            <v>11.700000000000001</v>
          </cell>
          <cell r="H2849" t="str">
            <v>USD</v>
          </cell>
        </row>
        <row r="2850">
          <cell r="E2850">
            <v>6.63</v>
          </cell>
          <cell r="F2850" t="str">
            <v>GEL</v>
          </cell>
          <cell r="G2850">
            <v>3.9</v>
          </cell>
          <cell r="H2850" t="str">
            <v>USD</v>
          </cell>
        </row>
        <row r="2851">
          <cell r="E2851">
            <v>16.580000000000002</v>
          </cell>
          <cell r="F2851" t="str">
            <v>GEL</v>
          </cell>
          <cell r="G2851">
            <v>9.75</v>
          </cell>
          <cell r="H2851" t="str">
            <v>USD</v>
          </cell>
        </row>
        <row r="2852">
          <cell r="E2852">
            <v>29.85</v>
          </cell>
          <cell r="F2852" t="str">
            <v>GEL</v>
          </cell>
          <cell r="G2852">
            <v>17.55</v>
          </cell>
          <cell r="H2852" t="str">
            <v>USD</v>
          </cell>
        </row>
        <row r="2853">
          <cell r="E2853">
            <v>6.63</v>
          </cell>
          <cell r="F2853" t="str">
            <v>GEL</v>
          </cell>
          <cell r="G2853">
            <v>3.9</v>
          </cell>
          <cell r="H2853" t="str">
            <v>USD</v>
          </cell>
        </row>
        <row r="2854">
          <cell r="E2854">
            <v>43.11</v>
          </cell>
          <cell r="F2854" t="str">
            <v>GEL</v>
          </cell>
          <cell r="G2854">
            <v>25.35</v>
          </cell>
          <cell r="H2854" t="str">
            <v>USD</v>
          </cell>
        </row>
        <row r="2855">
          <cell r="E2855">
            <v>6.63</v>
          </cell>
          <cell r="F2855" t="str">
            <v>GEL</v>
          </cell>
          <cell r="G2855">
            <v>3.9</v>
          </cell>
          <cell r="H2855" t="str">
            <v>USD</v>
          </cell>
        </row>
        <row r="2856">
          <cell r="E2856">
            <v>19.900000000000002</v>
          </cell>
          <cell r="F2856" t="str">
            <v>GEL</v>
          </cell>
          <cell r="G2856">
            <v>11.700000000000001</v>
          </cell>
          <cell r="H2856" t="str">
            <v>USD</v>
          </cell>
        </row>
        <row r="2857">
          <cell r="E2857">
            <v>6.63</v>
          </cell>
          <cell r="F2857" t="str">
            <v>GEL</v>
          </cell>
          <cell r="G2857">
            <v>3.9</v>
          </cell>
          <cell r="H2857" t="str">
            <v>USD</v>
          </cell>
        </row>
        <row r="2858">
          <cell r="E2858">
            <v>26.53</v>
          </cell>
          <cell r="F2858" t="str">
            <v>GEL</v>
          </cell>
          <cell r="G2858">
            <v>15.6</v>
          </cell>
          <cell r="H2858" t="str">
            <v>USD</v>
          </cell>
        </row>
        <row r="2859">
          <cell r="E2859">
            <v>10.61</v>
          </cell>
          <cell r="F2859" t="str">
            <v>GEL</v>
          </cell>
          <cell r="G2859">
            <v>6.24</v>
          </cell>
          <cell r="H2859" t="str">
            <v>USD</v>
          </cell>
        </row>
        <row r="2860">
          <cell r="E2860">
            <v>9.9500000000000011</v>
          </cell>
          <cell r="F2860" t="str">
            <v>GEL</v>
          </cell>
          <cell r="G2860">
            <v>5.8500000000000005</v>
          </cell>
          <cell r="H2860" t="str">
            <v>USD</v>
          </cell>
        </row>
        <row r="2861">
          <cell r="E2861">
            <v>19.900000000000002</v>
          </cell>
          <cell r="F2861" t="str">
            <v>GEL</v>
          </cell>
          <cell r="G2861">
            <v>11.700000000000001</v>
          </cell>
          <cell r="H2861" t="str">
            <v>USD</v>
          </cell>
        </row>
        <row r="2862">
          <cell r="E2862">
            <v>6.63</v>
          </cell>
          <cell r="F2862" t="str">
            <v>GEL</v>
          </cell>
          <cell r="G2862">
            <v>3.9</v>
          </cell>
          <cell r="H2862" t="str">
            <v>USD</v>
          </cell>
        </row>
        <row r="2863">
          <cell r="E2863">
            <v>6.63</v>
          </cell>
          <cell r="F2863" t="str">
            <v>GEL</v>
          </cell>
          <cell r="G2863">
            <v>3.9</v>
          </cell>
          <cell r="H2863" t="str">
            <v>USD</v>
          </cell>
        </row>
        <row r="2864">
          <cell r="E2864">
            <v>3.3200000000000003</v>
          </cell>
          <cell r="F2864" t="str">
            <v>GEL</v>
          </cell>
          <cell r="G2864">
            <v>1.95</v>
          </cell>
          <cell r="H2864" t="str">
            <v>USD</v>
          </cell>
        </row>
        <row r="2865">
          <cell r="E2865">
            <v>6.6400000000000006</v>
          </cell>
          <cell r="F2865" t="str">
            <v>GEL</v>
          </cell>
          <cell r="G2865">
            <v>3.9</v>
          </cell>
          <cell r="H2865" t="str">
            <v>USD</v>
          </cell>
        </row>
        <row r="2866">
          <cell r="E2866">
            <v>6.63</v>
          </cell>
          <cell r="F2866" t="str">
            <v>GEL</v>
          </cell>
          <cell r="G2866">
            <v>3.9</v>
          </cell>
          <cell r="H2866" t="str">
            <v>USD</v>
          </cell>
        </row>
        <row r="2867">
          <cell r="E2867">
            <v>6.63</v>
          </cell>
          <cell r="F2867" t="str">
            <v>GEL</v>
          </cell>
          <cell r="G2867">
            <v>3.9</v>
          </cell>
          <cell r="H2867" t="str">
            <v>USD</v>
          </cell>
        </row>
        <row r="2868">
          <cell r="E2868">
            <v>19.900000000000002</v>
          </cell>
          <cell r="F2868" t="str">
            <v>GEL</v>
          </cell>
          <cell r="G2868">
            <v>11.700000000000001</v>
          </cell>
          <cell r="H2868" t="str">
            <v>USD</v>
          </cell>
        </row>
        <row r="2869">
          <cell r="E2869">
            <v>13.26</v>
          </cell>
          <cell r="F2869" t="str">
            <v>GEL</v>
          </cell>
          <cell r="G2869">
            <v>7.8</v>
          </cell>
          <cell r="H2869" t="str">
            <v>USD</v>
          </cell>
        </row>
        <row r="2870">
          <cell r="E2870">
            <v>30.51</v>
          </cell>
          <cell r="F2870" t="str">
            <v>GEL</v>
          </cell>
          <cell r="G2870">
            <v>17.940000000000001</v>
          </cell>
          <cell r="H2870" t="str">
            <v>USD</v>
          </cell>
        </row>
        <row r="2871">
          <cell r="E2871">
            <v>49.75</v>
          </cell>
          <cell r="F2871" t="str">
            <v>GEL</v>
          </cell>
          <cell r="G2871">
            <v>29.25</v>
          </cell>
          <cell r="H2871" t="str">
            <v>USD</v>
          </cell>
        </row>
        <row r="2872">
          <cell r="E2872">
            <v>19.900000000000002</v>
          </cell>
          <cell r="F2872" t="str">
            <v>GEL</v>
          </cell>
          <cell r="G2872">
            <v>11.700000000000001</v>
          </cell>
          <cell r="H2872" t="str">
            <v>USD</v>
          </cell>
        </row>
        <row r="2873">
          <cell r="E2873">
            <v>23.22</v>
          </cell>
          <cell r="F2873" t="str">
            <v>GEL</v>
          </cell>
          <cell r="G2873">
            <v>13.65</v>
          </cell>
          <cell r="H2873" t="str">
            <v>USD</v>
          </cell>
        </row>
        <row r="2874">
          <cell r="E2874">
            <v>19.89</v>
          </cell>
          <cell r="F2874" t="str">
            <v>GEL</v>
          </cell>
          <cell r="G2874">
            <v>11.700000000000001</v>
          </cell>
          <cell r="H2874" t="str">
            <v>USD</v>
          </cell>
        </row>
        <row r="2875">
          <cell r="E2875">
            <v>3.3200000000000003</v>
          </cell>
          <cell r="F2875" t="str">
            <v>GEL</v>
          </cell>
          <cell r="G2875">
            <v>1.95</v>
          </cell>
          <cell r="H2875" t="str">
            <v>USD</v>
          </cell>
        </row>
        <row r="2876">
          <cell r="E2876">
            <v>26.53</v>
          </cell>
          <cell r="F2876" t="str">
            <v>GEL</v>
          </cell>
          <cell r="G2876">
            <v>15.6</v>
          </cell>
          <cell r="H2876" t="str">
            <v>USD</v>
          </cell>
        </row>
        <row r="2877">
          <cell r="E2877">
            <v>39.79</v>
          </cell>
          <cell r="F2877" t="str">
            <v>GEL</v>
          </cell>
          <cell r="G2877">
            <v>23.400000000000002</v>
          </cell>
          <cell r="H2877" t="str">
            <v>USD</v>
          </cell>
        </row>
        <row r="2878">
          <cell r="E2878">
            <v>59.69</v>
          </cell>
          <cell r="F2878" t="str">
            <v>GEL</v>
          </cell>
          <cell r="G2878">
            <v>35.1</v>
          </cell>
          <cell r="H2878" t="str">
            <v>USD</v>
          </cell>
        </row>
        <row r="2879">
          <cell r="E2879">
            <v>19.900000000000002</v>
          </cell>
          <cell r="F2879" t="str">
            <v>GEL</v>
          </cell>
          <cell r="G2879">
            <v>11.700000000000001</v>
          </cell>
          <cell r="H2879" t="str">
            <v>USD</v>
          </cell>
        </row>
        <row r="2880">
          <cell r="E2880">
            <v>66.33</v>
          </cell>
          <cell r="F2880" t="str">
            <v>GEL</v>
          </cell>
          <cell r="G2880">
            <v>39</v>
          </cell>
          <cell r="H2880" t="str">
            <v>USD</v>
          </cell>
        </row>
        <row r="2881">
          <cell r="E2881">
            <v>39.79</v>
          </cell>
          <cell r="F2881" t="str">
            <v>GEL</v>
          </cell>
          <cell r="G2881">
            <v>23.400000000000002</v>
          </cell>
          <cell r="H2881" t="str">
            <v>USD</v>
          </cell>
        </row>
        <row r="2882">
          <cell r="E2882">
            <v>3.3200000000000003</v>
          </cell>
          <cell r="F2882" t="str">
            <v>GEL</v>
          </cell>
          <cell r="G2882">
            <v>1.95</v>
          </cell>
          <cell r="H2882" t="str">
            <v>USD</v>
          </cell>
        </row>
        <row r="2883">
          <cell r="E2883">
            <v>19.900000000000002</v>
          </cell>
          <cell r="F2883" t="str">
            <v>GEL</v>
          </cell>
          <cell r="G2883">
            <v>11.700000000000001</v>
          </cell>
          <cell r="H2883" t="str">
            <v>USD</v>
          </cell>
        </row>
        <row r="2884">
          <cell r="E2884">
            <v>6.63</v>
          </cell>
          <cell r="F2884" t="str">
            <v>GEL</v>
          </cell>
          <cell r="G2884">
            <v>3.9</v>
          </cell>
          <cell r="H2884" t="str">
            <v>USD</v>
          </cell>
        </row>
        <row r="2885">
          <cell r="E2885">
            <v>6.63</v>
          </cell>
          <cell r="F2885" t="str">
            <v>GEL</v>
          </cell>
          <cell r="G2885">
            <v>3.9</v>
          </cell>
          <cell r="H2885" t="str">
            <v>USD</v>
          </cell>
        </row>
        <row r="2886">
          <cell r="E2886">
            <v>6.63</v>
          </cell>
          <cell r="F2886" t="str">
            <v>GEL</v>
          </cell>
          <cell r="G2886">
            <v>3.9</v>
          </cell>
          <cell r="H2886" t="str">
            <v>USD</v>
          </cell>
        </row>
        <row r="2887">
          <cell r="E2887">
            <v>19.900000000000002</v>
          </cell>
          <cell r="F2887" t="str">
            <v>GEL</v>
          </cell>
          <cell r="G2887">
            <v>11.700000000000001</v>
          </cell>
          <cell r="H2887" t="str">
            <v>USD</v>
          </cell>
        </row>
        <row r="2888">
          <cell r="E2888">
            <v>6.63</v>
          </cell>
          <cell r="F2888" t="str">
            <v>GEL</v>
          </cell>
          <cell r="G2888">
            <v>3.9</v>
          </cell>
          <cell r="H2888" t="str">
            <v>USD</v>
          </cell>
        </row>
        <row r="2889">
          <cell r="E2889">
            <v>13.26</v>
          </cell>
          <cell r="F2889" t="str">
            <v>GEL</v>
          </cell>
          <cell r="G2889">
            <v>7.8</v>
          </cell>
          <cell r="H2889" t="str">
            <v>USD</v>
          </cell>
        </row>
        <row r="2890">
          <cell r="E2890">
            <v>39.800000000000004</v>
          </cell>
          <cell r="F2890" t="str">
            <v>GEL</v>
          </cell>
          <cell r="G2890">
            <v>23.400000000000002</v>
          </cell>
          <cell r="H2890" t="str">
            <v>USD</v>
          </cell>
        </row>
        <row r="2891">
          <cell r="E2891">
            <v>13.26</v>
          </cell>
          <cell r="F2891" t="str">
            <v>GEL</v>
          </cell>
          <cell r="G2891">
            <v>7.8</v>
          </cell>
          <cell r="H2891" t="str">
            <v>USD</v>
          </cell>
        </row>
        <row r="2892">
          <cell r="E2892">
            <v>9.9500000000000011</v>
          </cell>
          <cell r="F2892" t="str">
            <v>GEL</v>
          </cell>
          <cell r="G2892">
            <v>5.8500000000000005</v>
          </cell>
          <cell r="H2892" t="str">
            <v>USD</v>
          </cell>
        </row>
        <row r="2893">
          <cell r="E2893">
            <v>6.63</v>
          </cell>
          <cell r="F2893" t="str">
            <v>GEL</v>
          </cell>
          <cell r="G2893">
            <v>3.9</v>
          </cell>
          <cell r="H2893" t="str">
            <v>USD</v>
          </cell>
        </row>
        <row r="2894">
          <cell r="E2894">
            <v>9.2900000000000009</v>
          </cell>
          <cell r="F2894" t="str">
            <v>GEL</v>
          </cell>
          <cell r="G2894">
            <v>5.46</v>
          </cell>
          <cell r="H2894" t="str">
            <v>USD</v>
          </cell>
        </row>
        <row r="2895">
          <cell r="E2895">
            <v>13.26</v>
          </cell>
          <cell r="F2895" t="str">
            <v>GEL</v>
          </cell>
          <cell r="G2895">
            <v>7.8</v>
          </cell>
          <cell r="H2895" t="str">
            <v>USD</v>
          </cell>
        </row>
        <row r="2896">
          <cell r="E2896">
            <v>5.3100000000000005</v>
          </cell>
          <cell r="F2896" t="str">
            <v>GEL</v>
          </cell>
          <cell r="G2896">
            <v>3.12</v>
          </cell>
          <cell r="H2896" t="str">
            <v>USD</v>
          </cell>
        </row>
        <row r="2897">
          <cell r="E2897">
            <v>6.63</v>
          </cell>
          <cell r="F2897" t="str">
            <v>GEL</v>
          </cell>
          <cell r="G2897">
            <v>3.9</v>
          </cell>
          <cell r="H2897" t="str">
            <v>USD</v>
          </cell>
        </row>
        <row r="2898">
          <cell r="E2898">
            <v>13.26</v>
          </cell>
          <cell r="F2898" t="str">
            <v>GEL</v>
          </cell>
          <cell r="G2898">
            <v>7.8</v>
          </cell>
          <cell r="H2898" t="str">
            <v>USD</v>
          </cell>
        </row>
        <row r="2899">
          <cell r="E2899">
            <v>6.63</v>
          </cell>
          <cell r="F2899" t="str">
            <v>GEL</v>
          </cell>
          <cell r="G2899">
            <v>3.9</v>
          </cell>
          <cell r="H2899" t="str">
            <v>USD</v>
          </cell>
        </row>
        <row r="2900">
          <cell r="E2900">
            <v>3.3200000000000003</v>
          </cell>
          <cell r="F2900" t="str">
            <v>GEL</v>
          </cell>
          <cell r="G2900">
            <v>1.95</v>
          </cell>
          <cell r="H2900" t="str">
            <v>USD</v>
          </cell>
        </row>
        <row r="2901">
          <cell r="E2901">
            <v>16.59</v>
          </cell>
          <cell r="F2901" t="str">
            <v>GEL</v>
          </cell>
          <cell r="G2901">
            <v>9.75</v>
          </cell>
          <cell r="H2901" t="str">
            <v>USD</v>
          </cell>
        </row>
        <row r="2902">
          <cell r="E2902">
            <v>39.800000000000004</v>
          </cell>
          <cell r="F2902" t="str">
            <v>GEL</v>
          </cell>
          <cell r="G2902">
            <v>23.400000000000002</v>
          </cell>
          <cell r="H2902" t="str">
            <v>USD</v>
          </cell>
        </row>
        <row r="2903">
          <cell r="E2903">
            <v>6.63</v>
          </cell>
          <cell r="F2903" t="str">
            <v>GEL</v>
          </cell>
          <cell r="G2903">
            <v>3.9</v>
          </cell>
          <cell r="H2903" t="str">
            <v>USD</v>
          </cell>
        </row>
        <row r="2904">
          <cell r="E2904">
            <v>33.17</v>
          </cell>
          <cell r="F2904" t="str">
            <v>GEL</v>
          </cell>
          <cell r="G2904">
            <v>19.5</v>
          </cell>
          <cell r="H2904" t="str">
            <v>USD</v>
          </cell>
        </row>
        <row r="2905">
          <cell r="E2905">
            <v>6.6400000000000006</v>
          </cell>
          <cell r="F2905" t="str">
            <v>GEL</v>
          </cell>
          <cell r="G2905">
            <v>3.9</v>
          </cell>
          <cell r="H2905" t="str">
            <v>USD</v>
          </cell>
        </row>
        <row r="2906">
          <cell r="E2906">
            <v>6.63</v>
          </cell>
          <cell r="F2906" t="str">
            <v>GEL</v>
          </cell>
          <cell r="G2906">
            <v>3.9</v>
          </cell>
          <cell r="H2906" t="str">
            <v>USD</v>
          </cell>
        </row>
        <row r="2907">
          <cell r="E2907">
            <v>39.800000000000004</v>
          </cell>
          <cell r="F2907" t="str">
            <v>GEL</v>
          </cell>
          <cell r="G2907">
            <v>23.400000000000002</v>
          </cell>
          <cell r="H2907" t="str">
            <v>USD</v>
          </cell>
        </row>
        <row r="2908">
          <cell r="E2908">
            <v>6.63</v>
          </cell>
          <cell r="F2908" t="str">
            <v>GEL</v>
          </cell>
          <cell r="G2908">
            <v>3.9</v>
          </cell>
          <cell r="H2908" t="str">
            <v>USD</v>
          </cell>
        </row>
        <row r="2909">
          <cell r="E2909">
            <v>6.63</v>
          </cell>
          <cell r="F2909" t="str">
            <v>GEL</v>
          </cell>
          <cell r="G2909">
            <v>3.9</v>
          </cell>
          <cell r="H2909" t="str">
            <v>USD</v>
          </cell>
        </row>
        <row r="2910">
          <cell r="E2910">
            <v>3.3200000000000003</v>
          </cell>
          <cell r="F2910" t="str">
            <v>GEL</v>
          </cell>
          <cell r="G2910">
            <v>1.95</v>
          </cell>
          <cell r="H2910" t="str">
            <v>USD</v>
          </cell>
        </row>
        <row r="2911">
          <cell r="E2911">
            <v>39.800000000000004</v>
          </cell>
          <cell r="F2911" t="str">
            <v>GEL</v>
          </cell>
          <cell r="G2911">
            <v>23.400000000000002</v>
          </cell>
          <cell r="H2911" t="str">
            <v>USD</v>
          </cell>
        </row>
        <row r="2912">
          <cell r="E2912">
            <v>6.63</v>
          </cell>
          <cell r="F2912" t="str">
            <v>GEL</v>
          </cell>
          <cell r="G2912">
            <v>3.9</v>
          </cell>
          <cell r="H2912" t="str">
            <v>USD</v>
          </cell>
        </row>
        <row r="2913">
          <cell r="E2913">
            <v>13.27</v>
          </cell>
          <cell r="F2913" t="str">
            <v>GEL</v>
          </cell>
          <cell r="G2913">
            <v>7.8</v>
          </cell>
          <cell r="H2913" t="str">
            <v>USD</v>
          </cell>
        </row>
        <row r="2914">
          <cell r="E2914">
            <v>9.9500000000000011</v>
          </cell>
          <cell r="F2914" t="str">
            <v>GEL</v>
          </cell>
          <cell r="G2914">
            <v>5.8500000000000005</v>
          </cell>
          <cell r="H2914" t="str">
            <v>USD</v>
          </cell>
        </row>
        <row r="2915">
          <cell r="E2915">
            <v>3.3200000000000003</v>
          </cell>
          <cell r="F2915" t="str">
            <v>GEL</v>
          </cell>
          <cell r="G2915">
            <v>1.95</v>
          </cell>
          <cell r="H2915" t="str">
            <v>USD</v>
          </cell>
        </row>
        <row r="2916">
          <cell r="E2916">
            <v>33.17</v>
          </cell>
          <cell r="F2916" t="str">
            <v>GEL</v>
          </cell>
          <cell r="G2916">
            <v>19.5</v>
          </cell>
          <cell r="H2916" t="str">
            <v>USD</v>
          </cell>
        </row>
        <row r="2917">
          <cell r="E2917">
            <v>3.3200000000000003</v>
          </cell>
          <cell r="F2917" t="str">
            <v>GEL</v>
          </cell>
          <cell r="G2917">
            <v>1.95</v>
          </cell>
          <cell r="H2917" t="str">
            <v>USD</v>
          </cell>
        </row>
        <row r="2918">
          <cell r="E2918">
            <v>13.27</v>
          </cell>
          <cell r="F2918" t="str">
            <v>GEL</v>
          </cell>
          <cell r="G2918">
            <v>7.8</v>
          </cell>
          <cell r="H2918" t="str">
            <v>USD</v>
          </cell>
        </row>
        <row r="2919">
          <cell r="E2919">
            <v>13.26</v>
          </cell>
          <cell r="F2919" t="str">
            <v>GEL</v>
          </cell>
          <cell r="G2919">
            <v>7.8</v>
          </cell>
          <cell r="H2919" t="str">
            <v>USD</v>
          </cell>
        </row>
        <row r="2920">
          <cell r="E2920">
            <v>6.63</v>
          </cell>
          <cell r="F2920" t="str">
            <v>GEL</v>
          </cell>
          <cell r="G2920">
            <v>3.9</v>
          </cell>
          <cell r="H2920" t="str">
            <v>USD</v>
          </cell>
        </row>
        <row r="2921">
          <cell r="E2921">
            <v>6.63</v>
          </cell>
          <cell r="F2921" t="str">
            <v>GEL</v>
          </cell>
          <cell r="G2921">
            <v>3.9</v>
          </cell>
          <cell r="H2921" t="str">
            <v>USD</v>
          </cell>
        </row>
        <row r="2922">
          <cell r="E2922">
            <v>10.61</v>
          </cell>
          <cell r="F2922" t="str">
            <v>GEL</v>
          </cell>
          <cell r="G2922">
            <v>6.24</v>
          </cell>
          <cell r="H2922" t="str">
            <v>USD</v>
          </cell>
        </row>
        <row r="2923">
          <cell r="E2923">
            <v>13.27</v>
          </cell>
          <cell r="F2923" t="str">
            <v>GEL</v>
          </cell>
          <cell r="G2923">
            <v>7.8</v>
          </cell>
          <cell r="H2923" t="str">
            <v>USD</v>
          </cell>
        </row>
        <row r="2924">
          <cell r="E2924">
            <v>6.63</v>
          </cell>
          <cell r="F2924" t="str">
            <v>GEL</v>
          </cell>
          <cell r="G2924">
            <v>3.9</v>
          </cell>
          <cell r="H2924" t="str">
            <v>USD</v>
          </cell>
        </row>
        <row r="2925">
          <cell r="E2925">
            <v>6.63</v>
          </cell>
          <cell r="F2925" t="str">
            <v>GEL</v>
          </cell>
          <cell r="G2925">
            <v>3.9</v>
          </cell>
          <cell r="H2925" t="str">
            <v>USD</v>
          </cell>
        </row>
        <row r="2926">
          <cell r="E2926">
            <v>12.93</v>
          </cell>
          <cell r="F2926" t="str">
            <v>GEL</v>
          </cell>
          <cell r="G2926">
            <v>7.6000000000000005</v>
          </cell>
          <cell r="H2926" t="str">
            <v>USD</v>
          </cell>
        </row>
        <row r="2927">
          <cell r="E2927">
            <v>130.09</v>
          </cell>
          <cell r="F2927" t="str">
            <v>GEL</v>
          </cell>
          <cell r="G2927">
            <v>76.489999999999995</v>
          </cell>
          <cell r="H2927" t="str">
            <v>USD</v>
          </cell>
        </row>
        <row r="2928">
          <cell r="E2928">
            <v>293.34000000000003</v>
          </cell>
          <cell r="F2928" t="str">
            <v>GEL</v>
          </cell>
          <cell r="G2928">
            <v>172.47</v>
          </cell>
          <cell r="H2928" t="str">
            <v>USD</v>
          </cell>
        </row>
        <row r="2929">
          <cell r="E2929">
            <v>0.99</v>
          </cell>
          <cell r="F2929" t="str">
            <v>GEL</v>
          </cell>
          <cell r="G2929">
            <v>0.57999999999999996</v>
          </cell>
          <cell r="H2929" t="str">
            <v>USD</v>
          </cell>
        </row>
        <row r="2930">
          <cell r="E2930">
            <v>3.3200000000000003</v>
          </cell>
          <cell r="F2930" t="str">
            <v>GEL</v>
          </cell>
          <cell r="G2930">
            <v>1.95</v>
          </cell>
          <cell r="H2930" t="str">
            <v>USD</v>
          </cell>
        </row>
        <row r="2931">
          <cell r="E2931">
            <v>3.98</v>
          </cell>
          <cell r="F2931" t="str">
            <v>GEL</v>
          </cell>
          <cell r="G2931">
            <v>2.34</v>
          </cell>
          <cell r="H2931" t="str">
            <v>USD</v>
          </cell>
        </row>
        <row r="2932">
          <cell r="E2932">
            <v>6.63</v>
          </cell>
          <cell r="F2932" t="str">
            <v>GEL</v>
          </cell>
          <cell r="G2932">
            <v>3.9</v>
          </cell>
          <cell r="H2932" t="str">
            <v>USD</v>
          </cell>
        </row>
        <row r="2933">
          <cell r="E2933">
            <v>6.63</v>
          </cell>
          <cell r="F2933" t="str">
            <v>GEL</v>
          </cell>
          <cell r="G2933">
            <v>3.9</v>
          </cell>
          <cell r="H2933" t="str">
            <v>USD</v>
          </cell>
        </row>
        <row r="2934">
          <cell r="E2934">
            <v>20.32</v>
          </cell>
          <cell r="F2934" t="str">
            <v>USD</v>
          </cell>
          <cell r="G2934">
            <v>34.99</v>
          </cell>
          <cell r="H2934" t="str">
            <v>GEL</v>
          </cell>
        </row>
        <row r="2935">
          <cell r="E2935">
            <v>1219</v>
          </cell>
          <cell r="F2935" t="str">
            <v>GEL</v>
          </cell>
          <cell r="G2935">
            <v>533.11</v>
          </cell>
          <cell r="H2935" t="str">
            <v>EUR</v>
          </cell>
        </row>
        <row r="2936">
          <cell r="E2936">
            <v>13.27</v>
          </cell>
          <cell r="F2936" t="str">
            <v>GEL</v>
          </cell>
          <cell r="G2936">
            <v>7.8</v>
          </cell>
          <cell r="H2936" t="str">
            <v>USD</v>
          </cell>
        </row>
        <row r="2937">
          <cell r="E2937">
            <v>52922.67</v>
          </cell>
          <cell r="F2937" t="str">
            <v>GEL</v>
          </cell>
          <cell r="G2937">
            <v>31456.080000000002</v>
          </cell>
          <cell r="H2937" t="str">
            <v>USD</v>
          </cell>
        </row>
        <row r="2938">
          <cell r="E2938">
            <v>36.090000000000003</v>
          </cell>
          <cell r="F2938" t="str">
            <v>GEL</v>
          </cell>
          <cell r="G2938">
            <v>21.22</v>
          </cell>
          <cell r="H2938" t="str">
            <v>USD</v>
          </cell>
        </row>
        <row r="2939">
          <cell r="E2939">
            <v>66.570000000000007</v>
          </cell>
          <cell r="F2939" t="str">
            <v>GEL</v>
          </cell>
          <cell r="G2939">
            <v>39.14</v>
          </cell>
          <cell r="H2939" t="str">
            <v>USD</v>
          </cell>
        </row>
        <row r="2940">
          <cell r="E2940">
            <v>6630000</v>
          </cell>
          <cell r="F2940" t="str">
            <v>USD</v>
          </cell>
          <cell r="G2940">
            <v>11388351</v>
          </cell>
          <cell r="H2940" t="str">
            <v>GEL</v>
          </cell>
        </row>
        <row r="2941">
          <cell r="E2941">
            <v>200000</v>
          </cell>
          <cell r="F2941" t="str">
            <v>USD</v>
          </cell>
          <cell r="G2941">
            <v>340600</v>
          </cell>
          <cell r="H2941" t="str">
            <v>GEL</v>
          </cell>
        </row>
        <row r="2942">
          <cell r="E2942">
            <v>200000</v>
          </cell>
          <cell r="F2942" t="str">
            <v>USD</v>
          </cell>
          <cell r="G2942">
            <v>340400</v>
          </cell>
          <cell r="H2942" t="str">
            <v>GEL</v>
          </cell>
        </row>
        <row r="2943">
          <cell r="E2943">
            <v>200000</v>
          </cell>
          <cell r="F2943" t="str">
            <v>USD</v>
          </cell>
          <cell r="G2943">
            <v>340200</v>
          </cell>
          <cell r="H2943" t="str">
            <v>GEL</v>
          </cell>
        </row>
        <row r="2944">
          <cell r="E2944">
            <v>200000</v>
          </cell>
          <cell r="F2944" t="str">
            <v>USD</v>
          </cell>
          <cell r="G2944">
            <v>340000</v>
          </cell>
          <cell r="H2944" t="str">
            <v>GEL</v>
          </cell>
        </row>
        <row r="2945">
          <cell r="E2945">
            <v>39520.1</v>
          </cell>
          <cell r="F2945" t="str">
            <v>GEL</v>
          </cell>
          <cell r="G2945">
            <v>22954.33</v>
          </cell>
          <cell r="H2945" t="str">
            <v>USD</v>
          </cell>
        </row>
        <row r="2946">
          <cell r="E2946">
            <v>144307.61000000002</v>
          </cell>
          <cell r="F2946" t="str">
            <v>GEL</v>
          </cell>
          <cell r="G2946">
            <v>84988.47</v>
          </cell>
          <cell r="H2946" t="str">
            <v>USD</v>
          </cell>
        </row>
        <row r="2947">
          <cell r="E2947">
            <v>500000</v>
          </cell>
          <cell r="F2947" t="str">
            <v>USD</v>
          </cell>
          <cell r="G2947">
            <v>850500</v>
          </cell>
          <cell r="H2947" t="str">
            <v>GEL</v>
          </cell>
        </row>
        <row r="2948">
          <cell r="E2948">
            <v>731.26</v>
          </cell>
          <cell r="F2948" t="str">
            <v>USD</v>
          </cell>
          <cell r="G2948">
            <v>1243.73</v>
          </cell>
          <cell r="H2948" t="str">
            <v>GEL</v>
          </cell>
        </row>
        <row r="2949">
          <cell r="E2949">
            <v>7890.78</v>
          </cell>
          <cell r="F2949" t="str">
            <v>EUR</v>
          </cell>
          <cell r="G2949">
            <v>18608.04</v>
          </cell>
          <cell r="H2949" t="str">
            <v>GEL</v>
          </cell>
        </row>
        <row r="2950">
          <cell r="E2950">
            <v>250670</v>
          </cell>
          <cell r="F2950" t="str">
            <v>USD</v>
          </cell>
          <cell r="G2950">
            <v>429497.98</v>
          </cell>
          <cell r="H2950" t="str">
            <v>GEL</v>
          </cell>
        </row>
        <row r="2951">
          <cell r="E2951">
            <v>181.61</v>
          </cell>
          <cell r="F2951" t="str">
            <v>EUR</v>
          </cell>
          <cell r="G2951">
            <v>427.52</v>
          </cell>
          <cell r="H2951" t="str">
            <v>GEL</v>
          </cell>
        </row>
        <row r="2952">
          <cell r="E2952">
            <v>8.25</v>
          </cell>
          <cell r="F2952" t="str">
            <v>USD</v>
          </cell>
          <cell r="G2952">
            <v>14.030000000000001</v>
          </cell>
          <cell r="H2952" t="str">
            <v>GEL</v>
          </cell>
        </row>
        <row r="2953">
          <cell r="E2953">
            <v>493.99</v>
          </cell>
          <cell r="F2953" t="str">
            <v>USD</v>
          </cell>
          <cell r="G2953">
            <v>840.17000000000007</v>
          </cell>
          <cell r="H2953" t="str">
            <v>GEL</v>
          </cell>
        </row>
        <row r="2954">
          <cell r="E2954">
            <v>201.33</v>
          </cell>
          <cell r="F2954" t="str">
            <v>USD</v>
          </cell>
          <cell r="G2954">
            <v>342.42</v>
          </cell>
          <cell r="H2954" t="str">
            <v>GEL</v>
          </cell>
        </row>
        <row r="2955">
          <cell r="E2955">
            <v>930.01</v>
          </cell>
          <cell r="F2955" t="str">
            <v>USD</v>
          </cell>
          <cell r="G2955">
            <v>1581.76</v>
          </cell>
          <cell r="H2955" t="str">
            <v>GEL</v>
          </cell>
        </row>
        <row r="2956">
          <cell r="E2956">
            <v>609.25</v>
          </cell>
          <cell r="F2956" t="str">
            <v>USD</v>
          </cell>
          <cell r="G2956">
            <v>1049</v>
          </cell>
          <cell r="H2956" t="str">
            <v>GEL</v>
          </cell>
        </row>
        <row r="2957">
          <cell r="E2957">
            <v>11.49</v>
          </cell>
          <cell r="F2957" t="str">
            <v>GEL</v>
          </cell>
          <cell r="G2957">
            <v>6.75</v>
          </cell>
          <cell r="H2957" t="str">
            <v>USD</v>
          </cell>
        </row>
        <row r="2958">
          <cell r="E2958">
            <v>380.07</v>
          </cell>
          <cell r="F2958" t="str">
            <v>USD</v>
          </cell>
          <cell r="G2958">
            <v>646.41999999999996</v>
          </cell>
          <cell r="H2958" t="str">
            <v>GEL</v>
          </cell>
        </row>
        <row r="2959">
          <cell r="E2959">
            <v>0.96</v>
          </cell>
          <cell r="F2959" t="str">
            <v>USD</v>
          </cell>
          <cell r="G2959">
            <v>1.6300000000000001</v>
          </cell>
          <cell r="H2959" t="str">
            <v>GEL</v>
          </cell>
        </row>
        <row r="2960">
          <cell r="E2960">
            <v>500000</v>
          </cell>
          <cell r="F2960" t="str">
            <v>USD</v>
          </cell>
          <cell r="G2960">
            <v>851000</v>
          </cell>
          <cell r="H2960" t="str">
            <v>GEL</v>
          </cell>
        </row>
        <row r="2961">
          <cell r="E2961">
            <v>179816</v>
          </cell>
          <cell r="F2961" t="str">
            <v>HUF</v>
          </cell>
          <cell r="G2961">
            <v>1546.42</v>
          </cell>
          <cell r="H2961" t="str">
            <v>GEL</v>
          </cell>
        </row>
        <row r="2962">
          <cell r="E2962">
            <v>32000</v>
          </cell>
          <cell r="F2962" t="str">
            <v>AUD</v>
          </cell>
          <cell r="G2962">
            <v>54400</v>
          </cell>
          <cell r="H2962" t="str">
            <v>GEL</v>
          </cell>
        </row>
        <row r="2963">
          <cell r="E2963">
            <v>17000</v>
          </cell>
          <cell r="F2963" t="str">
            <v>AMD</v>
          </cell>
          <cell r="G2963">
            <v>79.900000000000006</v>
          </cell>
          <cell r="H2963" t="str">
            <v>GEL</v>
          </cell>
        </row>
        <row r="2964">
          <cell r="E2964">
            <v>1636.71</v>
          </cell>
          <cell r="F2964" t="str">
            <v>USD</v>
          </cell>
          <cell r="G2964">
            <v>47000</v>
          </cell>
          <cell r="H2964" t="str">
            <v>RUR</v>
          </cell>
        </row>
        <row r="2965">
          <cell r="E2965">
            <v>137000</v>
          </cell>
          <cell r="F2965" t="str">
            <v>GBP</v>
          </cell>
          <cell r="G2965">
            <v>219200</v>
          </cell>
          <cell r="H2965" t="str">
            <v>USD</v>
          </cell>
        </row>
        <row r="2966">
          <cell r="E2966">
            <v>10200000</v>
          </cell>
          <cell r="F2966" t="str">
            <v>GEL</v>
          </cell>
          <cell r="G2966">
            <v>6000000</v>
          </cell>
          <cell r="H2966" t="str">
            <v>USD</v>
          </cell>
        </row>
        <row r="2967">
          <cell r="E2967">
            <v>40000</v>
          </cell>
          <cell r="F2967" t="str">
            <v>EUR</v>
          </cell>
          <cell r="G2967">
            <v>55176.480000000003</v>
          </cell>
          <cell r="H2967" t="str">
            <v>USD</v>
          </cell>
        </row>
        <row r="2968">
          <cell r="E2968">
            <v>542.84</v>
          </cell>
          <cell r="F2968" t="str">
            <v>EUR</v>
          </cell>
          <cell r="G2968">
            <v>1277.9000000000001</v>
          </cell>
          <cell r="H2968" t="str">
            <v>GEL</v>
          </cell>
        </row>
        <row r="2969">
          <cell r="E2969">
            <v>12805.18</v>
          </cell>
          <cell r="F2969" t="str">
            <v>EUR</v>
          </cell>
          <cell r="G2969">
            <v>17696.760000000002</v>
          </cell>
          <cell r="H2969" t="str">
            <v>USD</v>
          </cell>
        </row>
        <row r="2970">
          <cell r="E2970">
            <v>100000</v>
          </cell>
          <cell r="F2970" t="str">
            <v>EUR</v>
          </cell>
          <cell r="G2970">
            <v>138337</v>
          </cell>
          <cell r="H2970" t="str">
            <v>USD</v>
          </cell>
        </row>
        <row r="2971">
          <cell r="E2971">
            <v>20000</v>
          </cell>
          <cell r="F2971" t="str">
            <v>EUR</v>
          </cell>
          <cell r="G2971">
            <v>27667.8</v>
          </cell>
          <cell r="H2971" t="str">
            <v>USD</v>
          </cell>
        </row>
        <row r="2972">
          <cell r="E2972">
            <v>60000</v>
          </cell>
          <cell r="F2972" t="str">
            <v>EUR</v>
          </cell>
          <cell r="G2972">
            <v>82605</v>
          </cell>
          <cell r="H2972" t="str">
            <v>USD</v>
          </cell>
        </row>
        <row r="2973">
          <cell r="E2973">
            <v>60000</v>
          </cell>
          <cell r="F2973" t="str">
            <v>EUR</v>
          </cell>
          <cell r="G2973">
            <v>82605</v>
          </cell>
          <cell r="H2973" t="str">
            <v>USD</v>
          </cell>
        </row>
        <row r="2974">
          <cell r="E2974">
            <v>30000</v>
          </cell>
          <cell r="F2974" t="str">
            <v>EUR</v>
          </cell>
          <cell r="G2974">
            <v>41499.300000000003</v>
          </cell>
          <cell r="H2974" t="str">
            <v>USD</v>
          </cell>
        </row>
        <row r="2975">
          <cell r="E2975">
            <v>20000</v>
          </cell>
          <cell r="F2975" t="str">
            <v>EUR</v>
          </cell>
          <cell r="G2975">
            <v>27666.2</v>
          </cell>
          <cell r="H2975" t="str">
            <v>USD</v>
          </cell>
        </row>
        <row r="2976">
          <cell r="E2976">
            <v>224159.6</v>
          </cell>
          <cell r="F2976" t="str">
            <v>USD</v>
          </cell>
          <cell r="G2976">
            <v>140000</v>
          </cell>
          <cell r="H2976" t="str">
            <v>GBP</v>
          </cell>
        </row>
        <row r="2977">
          <cell r="E2977">
            <v>69176</v>
          </cell>
          <cell r="F2977" t="str">
            <v>USD</v>
          </cell>
          <cell r="G2977">
            <v>50000</v>
          </cell>
          <cell r="H2977" t="str">
            <v>EUR</v>
          </cell>
        </row>
        <row r="2978">
          <cell r="E2978">
            <v>55324</v>
          </cell>
          <cell r="F2978" t="str">
            <v>USD</v>
          </cell>
          <cell r="G2978">
            <v>40000</v>
          </cell>
          <cell r="H2978" t="str">
            <v>EUR</v>
          </cell>
        </row>
        <row r="2979">
          <cell r="E2979">
            <v>9371.8999999999069</v>
          </cell>
          <cell r="F2979" t="str">
            <v>GEL</v>
          </cell>
        </row>
        <row r="2980">
          <cell r="G2980">
            <v>7432.7900000000373</v>
          </cell>
          <cell r="H2980" t="str">
            <v>GEL</v>
          </cell>
        </row>
        <row r="2981">
          <cell r="E2981">
            <v>1363273.7400000021</v>
          </cell>
          <cell r="F2981" t="str">
            <v>GEL</v>
          </cell>
        </row>
        <row r="2982">
          <cell r="G2982">
            <v>1124889.849999994</v>
          </cell>
          <cell r="H2982" t="str">
            <v>GEL</v>
          </cell>
        </row>
        <row r="2983">
          <cell r="E2983">
            <v>267.5</v>
          </cell>
          <cell r="F2983" t="str">
            <v>GEL</v>
          </cell>
          <cell r="G2983">
            <v>113.69</v>
          </cell>
          <cell r="H2983" t="str">
            <v>EUR</v>
          </cell>
        </row>
        <row r="2984">
          <cell r="E2984">
            <v>0.4</v>
          </cell>
          <cell r="F2984" t="str">
            <v>USD</v>
          </cell>
          <cell r="G2984">
            <v>0.68</v>
          </cell>
          <cell r="H2984" t="str">
            <v>GEL</v>
          </cell>
        </row>
        <row r="2985">
          <cell r="E2985">
            <v>1638.57</v>
          </cell>
          <cell r="F2985" t="str">
            <v>GEL</v>
          </cell>
          <cell r="G2985">
            <v>963.63</v>
          </cell>
          <cell r="H2985" t="str">
            <v>USD</v>
          </cell>
        </row>
        <row r="2986">
          <cell r="E2986">
            <v>1527.86</v>
          </cell>
          <cell r="F2986" t="str">
            <v>GEL</v>
          </cell>
          <cell r="G2986">
            <v>649.02</v>
          </cell>
          <cell r="H2986" t="str">
            <v>EUR</v>
          </cell>
        </row>
        <row r="2987">
          <cell r="E2987">
            <v>5576.32</v>
          </cell>
          <cell r="F2987" t="str">
            <v>GEL</v>
          </cell>
          <cell r="G2987">
            <v>3278.65</v>
          </cell>
          <cell r="H2987" t="str">
            <v>USD</v>
          </cell>
        </row>
        <row r="2988">
          <cell r="E2988">
            <v>146817.79</v>
          </cell>
          <cell r="F2988" t="str">
            <v>USD</v>
          </cell>
          <cell r="G2988">
            <v>249707.69723200004</v>
          </cell>
          <cell r="H2988" t="str">
            <v>GEL</v>
          </cell>
        </row>
        <row r="2989">
          <cell r="E2989">
            <v>6542.9384579999996</v>
          </cell>
          <cell r="F2989" t="str">
            <v>GEL</v>
          </cell>
          <cell r="G2989">
            <v>2779.38</v>
          </cell>
          <cell r="H2989" t="str">
            <v>EUR</v>
          </cell>
        </row>
        <row r="2990">
          <cell r="E2990">
            <v>50.640162000000004</v>
          </cell>
          <cell r="F2990" t="str">
            <v>GEL</v>
          </cell>
          <cell r="G2990">
            <v>27.78</v>
          </cell>
          <cell r="H2990" t="str">
            <v>CHF</v>
          </cell>
        </row>
        <row r="2991">
          <cell r="E2991">
            <v>143.544838</v>
          </cell>
          <cell r="F2991" t="str">
            <v>GEL</v>
          </cell>
          <cell r="G2991">
            <v>66.98</v>
          </cell>
          <cell r="H2991" t="str">
            <v>AZN</v>
          </cell>
        </row>
        <row r="2992">
          <cell r="E2992">
            <v>12</v>
          </cell>
          <cell r="F2992" t="str">
            <v>EUR</v>
          </cell>
          <cell r="G2992">
            <v>28.3</v>
          </cell>
          <cell r="H2992" t="str">
            <v>GEL</v>
          </cell>
        </row>
        <row r="2993">
          <cell r="E2993">
            <v>1.7</v>
          </cell>
          <cell r="F2993" t="str">
            <v>GEL</v>
          </cell>
          <cell r="G2993">
            <v>0.99</v>
          </cell>
          <cell r="H2993" t="str">
            <v>USD</v>
          </cell>
        </row>
        <row r="2994">
          <cell r="E2994">
            <v>13.84</v>
          </cell>
          <cell r="F2994" t="str">
            <v>USD</v>
          </cell>
          <cell r="G2994">
            <v>23.71</v>
          </cell>
          <cell r="H2994" t="str">
            <v>GEL</v>
          </cell>
        </row>
        <row r="2995">
          <cell r="E2995">
            <v>3</v>
          </cell>
          <cell r="F2995" t="str">
            <v>USD</v>
          </cell>
          <cell r="G2995">
            <v>5.14</v>
          </cell>
          <cell r="H2995" t="str">
            <v>GEL</v>
          </cell>
        </row>
        <row r="2996">
          <cell r="E2996">
            <v>544.48</v>
          </cell>
          <cell r="F2996" t="str">
            <v>GEL</v>
          </cell>
          <cell r="G2996">
            <v>317.78000000000003</v>
          </cell>
          <cell r="H2996" t="str">
            <v>USD</v>
          </cell>
        </row>
        <row r="2997">
          <cell r="E2997">
            <v>506</v>
          </cell>
          <cell r="F2997" t="str">
            <v>EUR</v>
          </cell>
          <cell r="G2997">
            <v>1193.25</v>
          </cell>
          <cell r="H2997" t="str">
            <v>GEL</v>
          </cell>
        </row>
        <row r="2998">
          <cell r="E2998">
            <v>972.1</v>
          </cell>
          <cell r="F2998" t="str">
            <v>GEL</v>
          </cell>
          <cell r="G2998">
            <v>412.22</v>
          </cell>
          <cell r="H2998" t="str">
            <v>EUR</v>
          </cell>
        </row>
        <row r="2999">
          <cell r="E2999">
            <v>9371.8999999999069</v>
          </cell>
          <cell r="F2999" t="str">
            <v>GEL</v>
          </cell>
          <cell r="G2999">
            <v>1959600</v>
          </cell>
          <cell r="H2999" t="str">
            <v>GEL</v>
          </cell>
        </row>
        <row r="3000">
          <cell r="E3000">
            <v>800000</v>
          </cell>
          <cell r="F3000" t="str">
            <v>USD</v>
          </cell>
          <cell r="G3000">
            <v>7432.7900000000373</v>
          </cell>
          <cell r="H3000" t="str">
            <v>GEL</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Sheet"/>
      <sheetName val="Sheet1"/>
    </sheetNames>
    <sheetDataSet>
      <sheetData sheetId="0" refreshError="1"/>
      <sheetData sheetId="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s>
    <sheetDataSet>
      <sheetData sheetId="0"/>
      <sheetData sheetId="1">
        <row r="2">
          <cell r="B2" t="str">
            <v>რეგულაცია</v>
          </cell>
        </row>
        <row r="3">
          <cell r="B3" t="str">
            <v>დანართი</v>
          </cell>
        </row>
        <row r="5">
          <cell r="H5" t="str">
            <v>1. key ratios</v>
          </cell>
          <cell r="K5" t="str">
            <v>ცვლილება/კორექტირება რეგულაციაში</v>
          </cell>
        </row>
        <row r="6">
          <cell r="B6" t="str">
            <v>საკრედიტო</v>
          </cell>
          <cell r="H6" t="str">
            <v>2. RC</v>
          </cell>
          <cell r="K6" t="str">
            <v>ცვლილება ცხრილში</v>
          </cell>
        </row>
        <row r="7">
          <cell r="B7" t="str">
            <v>ანდრო</v>
          </cell>
          <cell r="H7" t="str">
            <v>3. Income statement</v>
          </cell>
          <cell r="K7" t="str">
            <v>საჭიროა დამატებითი განმარტება</v>
          </cell>
        </row>
        <row r="8">
          <cell r="B8" t="str">
            <v>სხვა</v>
          </cell>
          <cell r="H8" t="str">
            <v xml:space="preserve">4. Off-balance </v>
          </cell>
          <cell r="K8" t="str">
            <v>არ საჭიროებს ცვლილებას</v>
          </cell>
        </row>
        <row r="9">
          <cell r="H9" t="str">
            <v>5. RWA</v>
          </cell>
          <cell r="K9" t="str">
            <v>მონაცემები არ აქვთ</v>
          </cell>
        </row>
        <row r="10">
          <cell r="H10" t="str">
            <v>6. shareholders</v>
          </cell>
        </row>
        <row r="11">
          <cell r="H11" t="str">
            <v>7. LI1</v>
          </cell>
        </row>
        <row r="12">
          <cell r="H12" t="str">
            <v>8. LI2</v>
          </cell>
        </row>
        <row r="13">
          <cell r="H13" t="str">
            <v>9. Capital</v>
          </cell>
        </row>
        <row r="14">
          <cell r="H14" t="str">
            <v>10. CC2</v>
          </cell>
        </row>
        <row r="15">
          <cell r="H15" t="str">
            <v>11. CR-General</v>
          </cell>
        </row>
        <row r="16">
          <cell r="H16" t="str">
            <v>12. CR-Quality</v>
          </cell>
        </row>
        <row r="17">
          <cell r="H17" t="str">
            <v>13. CR-PTI,LTV</v>
          </cell>
        </row>
        <row r="18">
          <cell r="H18" t="str">
            <v>14. CR (ratios)</v>
          </cell>
        </row>
        <row r="19">
          <cell r="H19" t="str">
            <v>15. CR-mitigation</v>
          </cell>
        </row>
        <row r="20">
          <cell r="H20" t="str">
            <v>16. CR</v>
          </cell>
        </row>
        <row r="21">
          <cell r="H21" t="str">
            <v>17. CR4</v>
          </cell>
        </row>
        <row r="22">
          <cell r="H22" t="str">
            <v>18. CICR</v>
          </cell>
        </row>
        <row r="23">
          <cell r="H23" t="str">
            <v>19. CCR</v>
          </cell>
        </row>
        <row r="24">
          <cell r="H24" t="str">
            <v>20. LI0</v>
          </cell>
        </row>
        <row r="25">
          <cell r="H25" t="str">
            <v>21. LI3</v>
          </cell>
        </row>
        <row r="26">
          <cell r="H26" t="str">
            <v>22. OR1</v>
          </cell>
        </row>
        <row r="27">
          <cell r="H27" t="str">
            <v>23. OR2</v>
          </cell>
        </row>
        <row r="28">
          <cell r="H28" t="str">
            <v>24. Rem</v>
          </cell>
        </row>
        <row r="29">
          <cell r="H29" t="str">
            <v>25. Rem 2</v>
          </cell>
        </row>
        <row r="30">
          <cell r="H30" t="str">
            <v>26. Rem 3</v>
          </cell>
        </row>
        <row r="31">
          <cell r="H31" t="str">
            <v>27. REM 4</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isbank.ge/"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C26"/>
  <sheetViews>
    <sheetView showGridLines="0" tabSelected="1" workbookViewId="0">
      <pane xSplit="1" ySplit="7" topLeftCell="B8" activePane="bottomRight" state="frozen"/>
      <selection pane="topRight" activeCell="B1" sqref="B1"/>
      <selection pane="bottomLeft" activeCell="A8" sqref="A8"/>
      <selection pane="bottomRight" activeCell="C1" sqref="C1"/>
    </sheetView>
  </sheetViews>
  <sheetFormatPr defaultRowHeight="14.4"/>
  <cols>
    <col min="1" max="1" width="10.33203125" style="2" customWidth="1"/>
    <col min="2" max="2" width="134.6640625" bestFit="1" customWidth="1"/>
    <col min="3" max="3" width="39.44140625" customWidth="1"/>
    <col min="7" max="7" width="25" customWidth="1"/>
  </cols>
  <sheetData>
    <row r="1" spans="1:3">
      <c r="A1" s="10"/>
      <c r="B1" s="190" t="s">
        <v>296</v>
      </c>
      <c r="C1" s="94"/>
    </row>
    <row r="2" spans="1:3" s="187" customFormat="1">
      <c r="A2" s="254">
        <v>1</v>
      </c>
      <c r="B2" s="188" t="s">
        <v>297</v>
      </c>
      <c r="C2" s="396" t="s">
        <v>887</v>
      </c>
    </row>
    <row r="3" spans="1:3" s="187" customFormat="1">
      <c r="A3" s="254">
        <v>2</v>
      </c>
      <c r="B3" s="189" t="s">
        <v>298</v>
      </c>
      <c r="C3" s="396" t="s">
        <v>888</v>
      </c>
    </row>
    <row r="4" spans="1:3" s="187" customFormat="1">
      <c r="A4" s="254">
        <v>3</v>
      </c>
      <c r="B4" s="189" t="s">
        <v>299</v>
      </c>
      <c r="C4" s="396" t="s">
        <v>889</v>
      </c>
    </row>
    <row r="5" spans="1:3" s="187" customFormat="1">
      <c r="A5" s="255">
        <v>4</v>
      </c>
      <c r="B5" s="192" t="s">
        <v>300</v>
      </c>
      <c r="C5" s="397" t="s">
        <v>890</v>
      </c>
    </row>
    <row r="6" spans="1:3" s="191" customFormat="1" ht="65.25" customHeight="1">
      <c r="A6" s="530" t="s">
        <v>802</v>
      </c>
      <c r="B6" s="531"/>
      <c r="C6" s="531"/>
    </row>
    <row r="7" spans="1:3">
      <c r="A7" s="388" t="s">
        <v>651</v>
      </c>
      <c r="B7" s="389" t="s">
        <v>301</v>
      </c>
    </row>
    <row r="8" spans="1:3">
      <c r="A8" s="390">
        <v>1</v>
      </c>
      <c r="B8" s="386" t="s">
        <v>263</v>
      </c>
    </row>
    <row r="9" spans="1:3">
      <c r="A9" s="390">
        <v>2</v>
      </c>
      <c r="B9" s="386" t="s">
        <v>302</v>
      </c>
    </row>
    <row r="10" spans="1:3">
      <c r="A10" s="390">
        <v>3</v>
      </c>
      <c r="B10" s="386" t="s">
        <v>303</v>
      </c>
    </row>
    <row r="11" spans="1:3">
      <c r="A11" s="390">
        <v>4</v>
      </c>
      <c r="B11" s="386" t="s">
        <v>304</v>
      </c>
      <c r="C11" s="186"/>
    </row>
    <row r="12" spans="1:3">
      <c r="A12" s="390">
        <v>5</v>
      </c>
      <c r="B12" s="386" t="s">
        <v>226</v>
      </c>
    </row>
    <row r="13" spans="1:3">
      <c r="A13" s="390">
        <v>6</v>
      </c>
      <c r="B13" s="391" t="s">
        <v>187</v>
      </c>
    </row>
    <row r="14" spans="1:3">
      <c r="A14" s="390">
        <v>7</v>
      </c>
      <c r="B14" s="386" t="s">
        <v>305</v>
      </c>
    </row>
    <row r="15" spans="1:3">
      <c r="A15" s="390">
        <v>8</v>
      </c>
      <c r="B15" s="386" t="s">
        <v>309</v>
      </c>
    </row>
    <row r="16" spans="1:3">
      <c r="A16" s="390">
        <v>9</v>
      </c>
      <c r="B16" s="386" t="s">
        <v>90</v>
      </c>
    </row>
    <row r="17" spans="1:2">
      <c r="A17" s="392" t="s">
        <v>875</v>
      </c>
      <c r="B17" s="386" t="s">
        <v>845</v>
      </c>
    </row>
    <row r="18" spans="1:2">
      <c r="A18" s="390">
        <v>10</v>
      </c>
      <c r="B18" s="386" t="s">
        <v>312</v>
      </c>
    </row>
    <row r="19" spans="1:2">
      <c r="A19" s="390">
        <v>11</v>
      </c>
      <c r="B19" s="391" t="s">
        <v>290</v>
      </c>
    </row>
    <row r="20" spans="1:2">
      <c r="A20" s="390">
        <v>12</v>
      </c>
      <c r="B20" s="391" t="s">
        <v>287</v>
      </c>
    </row>
    <row r="21" spans="1:2">
      <c r="A21" s="390">
        <v>13</v>
      </c>
      <c r="B21" s="393" t="s">
        <v>772</v>
      </c>
    </row>
    <row r="22" spans="1:2">
      <c r="A22" s="390">
        <v>14</v>
      </c>
      <c r="B22" s="394" t="s">
        <v>832</v>
      </c>
    </row>
    <row r="23" spans="1:2">
      <c r="A23" s="395">
        <v>15</v>
      </c>
      <c r="B23" s="391" t="s">
        <v>79</v>
      </c>
    </row>
    <row r="24" spans="1:2">
      <c r="A24" s="5"/>
      <c r="B24" s="3"/>
    </row>
    <row r="25" spans="1:2">
      <c r="A25" s="5"/>
      <c r="B25" s="3"/>
    </row>
    <row r="26" spans="1:2">
      <c r="A26" s="5"/>
      <c r="B26" s="3"/>
    </row>
  </sheetData>
  <mergeCells count="1">
    <mergeCell ref="A6:C6"/>
  </mergeCells>
  <hyperlinks>
    <hyperlink ref="B8" location="'1. key ratios'!A1" display="ცხრილი 1: ძირითადი მაჩვენებლები"/>
    <hyperlink ref="B9" location="'2. RC'!A1" display="ცხრილი 2: საბალანსო უწყისი"/>
    <hyperlink ref="B10" location="'3. PL'!A1" display="ცხრილი 3: მოგება-ზარალის ანგარიშგება"/>
    <hyperlink ref="B11" location="'4. Off-Balance'!A1" display="ბალანსგარეშე ანგარიშების უწყისი "/>
    <hyperlink ref="B12" location="'5. RWA'!A1" display="ცხრილი 5: რისკის მიხედვით შეწონილი რისკის პოზიციები"/>
    <hyperlink ref="B14" location="'7. LI1'!A1" display="აქტივებსა და საკრედიტო რისკის მიხედვით შეწონვას დაქვემდებარებულ საბალანსო ელემენტებს შორის კავშირები"/>
    <hyperlink ref="B13" location="'6. Administrators-shareholders'!A1" display="ინფორმაცია ბანკის სამეთვალყურეო საბჭოს, დირექტორატის და აქციონერთა შესახებ"/>
    <hyperlink ref="B15" location="'8. LI2'!A1" display="ცხრილი 8: საზედამხედველო რისკის პოზიციების სიდიდესა და ფინანსური ანგარიშგების საბალანსო ღირებულებებს შორის განსხვავებების მთავარი წყარო"/>
    <hyperlink ref="B16" location="'9. Capital'!A1" display="ცხრილი 9: საზედამხედველო კაპიტალი"/>
    <hyperlink ref="B18" location="'10. CC2'!A1" display="ცხრილი 10: კავშირი საზედამხედველო კაპიტალსა და ფინანსური მდგომარეობის ანგარიშგებას შორის"/>
    <hyperlink ref="B20" location="'12. CRM'!A1" display="საკრედიტო რისკის მიტიგაცია"/>
    <hyperlink ref="B19" location="'11. CRWA'!A1" display="საკრედიტო რისკის მიხედვით შეწონილი რისკის პოზიციები"/>
    <hyperlink ref="B21" location="'13. CRME'!A1" display="სტანდარტიზებული მიდგომა - საკრედიტო რისკი საკრედიტო რისკის მიტიგაციის ეფექტი"/>
    <hyperlink ref="B23" location="'15. CCR'!A1" display="კონტრაგენტთან დაკავშირებული საკრედიტო რისკის მიხედვით შეწონილი რისკის პოზიციები"/>
    <hyperlink ref="B22" location="'14. LCR'!A1" display="ლიკვიდობის გადაფარვის კოეფიციენტი"/>
    <hyperlink ref="B17" location="'9.1. Capital Requirements'!A1" display="კაპიტალის ადეკვატურობის მოთხოვნები"/>
    <hyperlink ref="C5" r:id="rId1"/>
  </hyperlinks>
  <pageMargins left="0.7" right="0.7" top="0.75" bottom="0.75" header="0.3" footer="0.3"/>
  <pageSetup paperSize="9"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F55"/>
  <sheetViews>
    <sheetView showGridLines="0" zoomScaleNormal="100" workbookViewId="0">
      <pane xSplit="1" ySplit="5" topLeftCell="B6" activePane="bottomRight" state="frozen"/>
      <selection pane="topRight" activeCell="B1" sqref="B1"/>
      <selection pane="bottomLeft" activeCell="A5" sqref="A5"/>
      <selection pane="bottomRight"/>
    </sheetView>
  </sheetViews>
  <sheetFormatPr defaultRowHeight="14.4"/>
  <cols>
    <col min="1" max="1" width="9.5546875" style="5" bestFit="1" customWidth="1"/>
    <col min="2" max="2" width="132.44140625" style="2" customWidth="1"/>
    <col min="3" max="3" width="18.44140625" style="2" customWidth="1"/>
  </cols>
  <sheetData>
    <row r="1" spans="1:6">
      <c r="A1" s="398" t="s">
        <v>227</v>
      </c>
      <c r="B1" s="399" t="str">
        <f>'1. key ratios'!B1</f>
        <v>სს იშბანკი საქართველო</v>
      </c>
      <c r="D1" s="2"/>
      <c r="E1" s="2"/>
      <c r="F1" s="2"/>
    </row>
    <row r="2" spans="1:6" s="22" customFormat="1" ht="15.75" customHeight="1">
      <c r="A2" s="398" t="s">
        <v>228</v>
      </c>
      <c r="B2" s="400">
        <f>'1. key ratios'!B2</f>
        <v>43100</v>
      </c>
    </row>
    <row r="3" spans="1:6" s="22" customFormat="1" ht="15.75" customHeight="1"/>
    <row r="4" spans="1:6" ht="15" thickBot="1">
      <c r="A4" s="5" t="s">
        <v>660</v>
      </c>
      <c r="B4" s="60" t="s">
        <v>90</v>
      </c>
    </row>
    <row r="5" spans="1:6">
      <c r="A5" s="139" t="s">
        <v>28</v>
      </c>
      <c r="B5" s="140"/>
      <c r="C5" s="141" t="s">
        <v>29</v>
      </c>
    </row>
    <row r="6" spans="1:6">
      <c r="A6" s="142">
        <v>1</v>
      </c>
      <c r="B6" s="83" t="s">
        <v>30</v>
      </c>
      <c r="C6" s="478">
        <f>SUM(C7:C11)</f>
        <v>34128716.230000004</v>
      </c>
    </row>
    <row r="7" spans="1:6">
      <c r="A7" s="142">
        <v>2</v>
      </c>
      <c r="B7" s="80" t="s">
        <v>31</v>
      </c>
      <c r="C7" s="479">
        <v>30000000</v>
      </c>
    </row>
    <row r="8" spans="1:6">
      <c r="A8" s="142">
        <v>3</v>
      </c>
      <c r="B8" s="74" t="s">
        <v>32</v>
      </c>
      <c r="C8" s="479"/>
    </row>
    <row r="9" spans="1:6">
      <c r="A9" s="142">
        <v>4</v>
      </c>
      <c r="B9" s="74" t="s">
        <v>33</v>
      </c>
      <c r="C9" s="479"/>
    </row>
    <row r="10" spans="1:6">
      <c r="A10" s="142">
        <v>5</v>
      </c>
      <c r="B10" s="74" t="s">
        <v>34</v>
      </c>
      <c r="C10" s="479"/>
    </row>
    <row r="11" spans="1:6">
      <c r="A11" s="142">
        <v>6</v>
      </c>
      <c r="B11" s="81" t="s">
        <v>35</v>
      </c>
      <c r="C11" s="479">
        <v>4128716.2300000004</v>
      </c>
    </row>
    <row r="12" spans="1:6" s="4" customFormat="1">
      <c r="A12" s="142">
        <v>7</v>
      </c>
      <c r="B12" s="83" t="s">
        <v>36</v>
      </c>
      <c r="C12" s="480">
        <f>SUM(C13:C27)</f>
        <v>329825.22999999992</v>
      </c>
    </row>
    <row r="13" spans="1:6" s="4" customFormat="1">
      <c r="A13" s="142">
        <v>8</v>
      </c>
      <c r="B13" s="82" t="s">
        <v>37</v>
      </c>
      <c r="C13" s="481"/>
    </row>
    <row r="14" spans="1:6" s="4" customFormat="1" ht="27.6">
      <c r="A14" s="142">
        <v>9</v>
      </c>
      <c r="B14" s="75" t="s">
        <v>38</v>
      </c>
      <c r="C14" s="481"/>
    </row>
    <row r="15" spans="1:6" s="4" customFormat="1">
      <c r="A15" s="142">
        <v>10</v>
      </c>
      <c r="B15" s="76" t="s">
        <v>39</v>
      </c>
      <c r="C15" s="481">
        <v>329825.22999999992</v>
      </c>
    </row>
    <row r="16" spans="1:6" s="4" customFormat="1">
      <c r="A16" s="142">
        <v>11</v>
      </c>
      <c r="B16" s="77" t="s">
        <v>40</v>
      </c>
      <c r="C16" s="481"/>
    </row>
    <row r="17" spans="1:3" s="4" customFormat="1">
      <c r="A17" s="142">
        <v>12</v>
      </c>
      <c r="B17" s="76" t="s">
        <v>41</v>
      </c>
      <c r="C17" s="481"/>
    </row>
    <row r="18" spans="1:3" s="4" customFormat="1">
      <c r="A18" s="142">
        <v>13</v>
      </c>
      <c r="B18" s="76" t="s">
        <v>42</v>
      </c>
      <c r="C18" s="481"/>
    </row>
    <row r="19" spans="1:3" s="4" customFormat="1">
      <c r="A19" s="142">
        <v>14</v>
      </c>
      <c r="B19" s="76" t="s">
        <v>43</v>
      </c>
      <c r="C19" s="481"/>
    </row>
    <row r="20" spans="1:3" s="4" customFormat="1" ht="27.6">
      <c r="A20" s="142">
        <v>15</v>
      </c>
      <c r="B20" s="76" t="s">
        <v>44</v>
      </c>
      <c r="C20" s="481"/>
    </row>
    <row r="21" spans="1:3" s="4" customFormat="1" ht="27.6">
      <c r="A21" s="142">
        <v>16</v>
      </c>
      <c r="B21" s="75" t="s">
        <v>45</v>
      </c>
      <c r="C21" s="481"/>
    </row>
    <row r="22" spans="1:3" s="4" customFormat="1">
      <c r="A22" s="142">
        <v>17</v>
      </c>
      <c r="B22" s="143" t="s">
        <v>46</v>
      </c>
      <c r="C22" s="481"/>
    </row>
    <row r="23" spans="1:3" s="4" customFormat="1" ht="27.6">
      <c r="A23" s="142">
        <v>18</v>
      </c>
      <c r="B23" s="75" t="s">
        <v>47</v>
      </c>
      <c r="C23" s="481"/>
    </row>
    <row r="24" spans="1:3" s="4" customFormat="1" ht="27.6">
      <c r="A24" s="142">
        <v>19</v>
      </c>
      <c r="B24" s="75" t="s">
        <v>48</v>
      </c>
      <c r="C24" s="481"/>
    </row>
    <row r="25" spans="1:3" s="4" customFormat="1" ht="27.6">
      <c r="A25" s="142">
        <v>20</v>
      </c>
      <c r="B25" s="78" t="s">
        <v>49</v>
      </c>
      <c r="C25" s="481"/>
    </row>
    <row r="26" spans="1:3" s="4" customFormat="1">
      <c r="A26" s="142">
        <v>21</v>
      </c>
      <c r="B26" s="78" t="s">
        <v>50</v>
      </c>
      <c r="C26" s="481"/>
    </row>
    <row r="27" spans="1:3" s="4" customFormat="1" ht="27.6">
      <c r="A27" s="142">
        <v>22</v>
      </c>
      <c r="B27" s="78" t="s">
        <v>51</v>
      </c>
      <c r="C27" s="481"/>
    </row>
    <row r="28" spans="1:3" s="4" customFormat="1">
      <c r="A28" s="142">
        <v>23</v>
      </c>
      <c r="B28" s="84" t="s">
        <v>25</v>
      </c>
      <c r="C28" s="480">
        <f>C6-C12</f>
        <v>33798891.000000007</v>
      </c>
    </row>
    <row r="29" spans="1:3" s="4" customFormat="1">
      <c r="A29" s="144"/>
      <c r="B29" s="79"/>
      <c r="C29" s="481"/>
    </row>
    <row r="30" spans="1:3" s="4" customFormat="1">
      <c r="A30" s="144">
        <v>24</v>
      </c>
      <c r="B30" s="84" t="s">
        <v>52</v>
      </c>
      <c r="C30" s="480">
        <f>C31+C34</f>
        <v>0</v>
      </c>
    </row>
    <row r="31" spans="1:3" s="4" customFormat="1">
      <c r="A31" s="144">
        <v>25</v>
      </c>
      <c r="B31" s="74" t="s">
        <v>53</v>
      </c>
      <c r="C31" s="482">
        <f>C32+C33</f>
        <v>0</v>
      </c>
    </row>
    <row r="32" spans="1:3" s="4" customFormat="1">
      <c r="A32" s="144">
        <v>26</v>
      </c>
      <c r="B32" s="184" t="s">
        <v>54</v>
      </c>
      <c r="C32" s="481"/>
    </row>
    <row r="33" spans="1:3" s="4" customFormat="1">
      <c r="A33" s="144">
        <v>27</v>
      </c>
      <c r="B33" s="184" t="s">
        <v>55</v>
      </c>
      <c r="C33" s="481"/>
    </row>
    <row r="34" spans="1:3" s="4" customFormat="1">
      <c r="A34" s="144">
        <v>28</v>
      </c>
      <c r="B34" s="74" t="s">
        <v>56</v>
      </c>
      <c r="C34" s="481"/>
    </row>
    <row r="35" spans="1:3" s="4" customFormat="1">
      <c r="A35" s="144">
        <v>29</v>
      </c>
      <c r="B35" s="84" t="s">
        <v>57</v>
      </c>
      <c r="C35" s="480">
        <f>SUM(C36:C40)</f>
        <v>0</v>
      </c>
    </row>
    <row r="36" spans="1:3" s="4" customFormat="1">
      <c r="A36" s="144">
        <v>30</v>
      </c>
      <c r="B36" s="75" t="s">
        <v>58</v>
      </c>
      <c r="C36" s="481"/>
    </row>
    <row r="37" spans="1:3" s="4" customFormat="1">
      <c r="A37" s="144">
        <v>31</v>
      </c>
      <c r="B37" s="76" t="s">
        <v>59</v>
      </c>
      <c r="C37" s="481"/>
    </row>
    <row r="38" spans="1:3" s="4" customFormat="1" ht="27.6">
      <c r="A38" s="144">
        <v>32</v>
      </c>
      <c r="B38" s="75" t="s">
        <v>60</v>
      </c>
      <c r="C38" s="481"/>
    </row>
    <row r="39" spans="1:3" s="4" customFormat="1" ht="27.6">
      <c r="A39" s="144">
        <v>33</v>
      </c>
      <c r="B39" s="75" t="s">
        <v>48</v>
      </c>
      <c r="C39" s="481"/>
    </row>
    <row r="40" spans="1:3" s="4" customFormat="1" ht="27.6">
      <c r="A40" s="144">
        <v>34</v>
      </c>
      <c r="B40" s="78" t="s">
        <v>61</v>
      </c>
      <c r="C40" s="481"/>
    </row>
    <row r="41" spans="1:3" s="4" customFormat="1">
      <c r="A41" s="144">
        <v>35</v>
      </c>
      <c r="B41" s="84" t="s">
        <v>26</v>
      </c>
      <c r="C41" s="480">
        <f>C30-C35</f>
        <v>0</v>
      </c>
    </row>
    <row r="42" spans="1:3" s="4" customFormat="1">
      <c r="A42" s="144"/>
      <c r="B42" s="79"/>
      <c r="C42" s="481"/>
    </row>
    <row r="43" spans="1:3" s="4" customFormat="1">
      <c r="A43" s="144">
        <v>36</v>
      </c>
      <c r="B43" s="85" t="s">
        <v>62</v>
      </c>
      <c r="C43" s="480">
        <f>SUM(C44:C46)</f>
        <v>43547426.921800002</v>
      </c>
    </row>
    <row r="44" spans="1:3" s="4" customFormat="1">
      <c r="A44" s="144">
        <v>37</v>
      </c>
      <c r="B44" s="74" t="s">
        <v>63</v>
      </c>
      <c r="C44" s="481">
        <v>41475200</v>
      </c>
    </row>
    <row r="45" spans="1:3" s="4" customFormat="1">
      <c r="A45" s="144">
        <v>38</v>
      </c>
      <c r="B45" s="74" t="s">
        <v>64</v>
      </c>
      <c r="C45" s="481"/>
    </row>
    <row r="46" spans="1:3" s="4" customFormat="1">
      <c r="A46" s="144">
        <v>39</v>
      </c>
      <c r="B46" s="74" t="s">
        <v>65</v>
      </c>
      <c r="C46" s="481">
        <v>2072226.9218000001</v>
      </c>
    </row>
    <row r="47" spans="1:3" s="4" customFormat="1">
      <c r="A47" s="144">
        <v>40</v>
      </c>
      <c r="B47" s="85" t="s">
        <v>66</v>
      </c>
      <c r="C47" s="480">
        <f>SUM(C48:C51)</f>
        <v>0</v>
      </c>
    </row>
    <row r="48" spans="1:3" s="4" customFormat="1">
      <c r="A48" s="144">
        <v>41</v>
      </c>
      <c r="B48" s="75" t="s">
        <v>67</v>
      </c>
      <c r="C48" s="481"/>
    </row>
    <row r="49" spans="1:3" s="4" customFormat="1">
      <c r="A49" s="144">
        <v>42</v>
      </c>
      <c r="B49" s="76" t="s">
        <v>68</v>
      </c>
      <c r="C49" s="481"/>
    </row>
    <row r="50" spans="1:3" s="4" customFormat="1" ht="27.6">
      <c r="A50" s="144">
        <v>43</v>
      </c>
      <c r="B50" s="75" t="s">
        <v>69</v>
      </c>
      <c r="C50" s="481"/>
    </row>
    <row r="51" spans="1:3" s="4" customFormat="1" ht="27.6">
      <c r="A51" s="144">
        <v>44</v>
      </c>
      <c r="B51" s="75" t="s">
        <v>48</v>
      </c>
      <c r="C51" s="481"/>
    </row>
    <row r="52" spans="1:3" s="4" customFormat="1" ht="15" thickBot="1">
      <c r="A52" s="145">
        <v>45</v>
      </c>
      <c r="B52" s="146" t="s">
        <v>27</v>
      </c>
      <c r="C52" s="483">
        <f>C43-C47</f>
        <v>43547426.921800002</v>
      </c>
    </row>
    <row r="55" spans="1:3">
      <c r="B55" s="2" t="s">
        <v>265</v>
      </c>
    </row>
  </sheetData>
  <dataValidations count="1">
    <dataValidation operator="lessThanOrEqual" allowBlank="1" showInputMessage="1" showErrorMessage="1" errorTitle="Should be negative number" error="Should be whole negative number or 0" sqref="C13:C52"/>
  </dataValidations>
  <pageMargins left="0.7" right="0.7" top="0.75" bottom="0.75" header="0.3" footer="0.3"/>
  <ignoredErrors>
    <ignoredError sqref="C31" unlockedFormula="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F22"/>
  <sheetViews>
    <sheetView showGridLines="0" workbookViewId="0"/>
  </sheetViews>
  <sheetFormatPr defaultColWidth="9.109375" defaultRowHeight="13.8"/>
  <cols>
    <col min="1" max="1" width="10.88671875" style="329" bestFit="1" customWidth="1"/>
    <col min="2" max="2" width="59" style="329" customWidth="1"/>
    <col min="3" max="3" width="16.6640625" style="329" bestFit="1" customWidth="1"/>
    <col min="4" max="4" width="13.33203125" style="329" bestFit="1" customWidth="1"/>
    <col min="5" max="16384" width="9.109375" style="329"/>
  </cols>
  <sheetData>
    <row r="1" spans="1:4">
      <c r="A1" s="18" t="s">
        <v>227</v>
      </c>
      <c r="B1" s="17"/>
    </row>
    <row r="2" spans="1:4" s="22" customFormat="1" ht="15.75" customHeight="1">
      <c r="A2" s="22" t="s">
        <v>228</v>
      </c>
    </row>
    <row r="3" spans="1:4" s="22" customFormat="1" ht="15.75" customHeight="1"/>
    <row r="4" spans="1:4" ht="14.4" thickBot="1">
      <c r="A4" s="330" t="s">
        <v>844</v>
      </c>
      <c r="B4" s="373" t="s">
        <v>845</v>
      </c>
    </row>
    <row r="5" spans="1:4" s="374" customFormat="1" ht="27.6">
      <c r="A5" s="553" t="s">
        <v>846</v>
      </c>
      <c r="B5" s="554"/>
      <c r="C5" s="356" t="s">
        <v>847</v>
      </c>
      <c r="D5" s="357" t="s">
        <v>848</v>
      </c>
    </row>
    <row r="6" spans="1:4" s="375" customFormat="1">
      <c r="A6" s="358">
        <v>1</v>
      </c>
      <c r="B6" s="359" t="s">
        <v>849</v>
      </c>
      <c r="C6" s="359"/>
      <c r="D6" s="360"/>
    </row>
    <row r="7" spans="1:4" s="375" customFormat="1">
      <c r="A7" s="361" t="s">
        <v>850</v>
      </c>
      <c r="B7" s="362" t="s">
        <v>851</v>
      </c>
      <c r="C7" s="362" t="s">
        <v>872</v>
      </c>
      <c r="D7" s="363"/>
    </row>
    <row r="8" spans="1:4" s="375" customFormat="1">
      <c r="A8" s="361" t="s">
        <v>852</v>
      </c>
      <c r="B8" s="362" t="s">
        <v>853</v>
      </c>
      <c r="C8" s="362" t="s">
        <v>854</v>
      </c>
      <c r="D8" s="363"/>
    </row>
    <row r="9" spans="1:4" s="375" customFormat="1">
      <c r="A9" s="361" t="s">
        <v>855</v>
      </c>
      <c r="B9" s="362" t="s">
        <v>856</v>
      </c>
      <c r="C9" s="362" t="s">
        <v>857</v>
      </c>
      <c r="D9" s="363"/>
    </row>
    <row r="10" spans="1:4" s="375" customFormat="1">
      <c r="A10" s="358" t="s">
        <v>858</v>
      </c>
      <c r="B10" s="359" t="s">
        <v>859</v>
      </c>
      <c r="C10" s="359"/>
      <c r="D10" s="360"/>
    </row>
    <row r="11" spans="1:4" s="376" customFormat="1">
      <c r="A11" s="364" t="s">
        <v>860</v>
      </c>
      <c r="B11" s="365" t="s">
        <v>861</v>
      </c>
      <c r="C11" s="365" t="s">
        <v>862</v>
      </c>
      <c r="D11" s="366"/>
    </row>
    <row r="12" spans="1:4" s="376" customFormat="1">
      <c r="A12" s="364" t="s">
        <v>863</v>
      </c>
      <c r="B12" s="365" t="s">
        <v>864</v>
      </c>
      <c r="C12" s="365" t="s">
        <v>865</v>
      </c>
      <c r="D12" s="366"/>
    </row>
    <row r="13" spans="1:4" s="376" customFormat="1">
      <c r="A13" s="364" t="s">
        <v>866</v>
      </c>
      <c r="B13" s="365" t="s">
        <v>867</v>
      </c>
      <c r="C13" s="365" t="s">
        <v>865</v>
      </c>
      <c r="D13" s="366"/>
    </row>
    <row r="14" spans="1:4" s="375" customFormat="1">
      <c r="A14" s="358" t="s">
        <v>868</v>
      </c>
      <c r="B14" s="359" t="s">
        <v>869</v>
      </c>
      <c r="C14" s="367"/>
      <c r="D14" s="360"/>
    </row>
    <row r="15" spans="1:4" s="375" customFormat="1">
      <c r="A15" s="387" t="s">
        <v>876</v>
      </c>
      <c r="B15" s="365" t="s">
        <v>879</v>
      </c>
      <c r="C15" s="365"/>
      <c r="D15" s="366"/>
    </row>
    <row r="16" spans="1:4" s="375" customFormat="1">
      <c r="A16" s="387" t="s">
        <v>877</v>
      </c>
      <c r="B16" s="365" t="s">
        <v>880</v>
      </c>
      <c r="C16" s="365"/>
      <c r="D16" s="366"/>
    </row>
    <row r="17" spans="1:6" s="375" customFormat="1">
      <c r="A17" s="387" t="s">
        <v>878</v>
      </c>
      <c r="B17" s="365" t="s">
        <v>881</v>
      </c>
      <c r="C17" s="365"/>
      <c r="D17" s="366"/>
    </row>
    <row r="18" spans="1:6" s="374" customFormat="1" ht="27.6">
      <c r="A18" s="555" t="s">
        <v>870</v>
      </c>
      <c r="B18" s="556"/>
      <c r="C18" s="368" t="s">
        <v>847</v>
      </c>
      <c r="D18" s="369" t="s">
        <v>848</v>
      </c>
    </row>
    <row r="19" spans="1:6" s="375" customFormat="1">
      <c r="A19" s="370">
        <v>4</v>
      </c>
      <c r="B19" s="365" t="s">
        <v>25</v>
      </c>
      <c r="C19" s="371">
        <v>0</v>
      </c>
      <c r="D19" s="372"/>
    </row>
    <row r="20" spans="1:6" s="375" customFormat="1">
      <c r="A20" s="370">
        <v>5</v>
      </c>
      <c r="B20" s="365" t="s">
        <v>126</v>
      </c>
      <c r="C20" s="371">
        <v>0</v>
      </c>
      <c r="D20" s="372"/>
    </row>
    <row r="21" spans="1:6" s="375" customFormat="1" ht="14.4" thickBot="1">
      <c r="A21" s="377" t="s">
        <v>871</v>
      </c>
      <c r="B21" s="378" t="s">
        <v>90</v>
      </c>
      <c r="C21" s="379">
        <v>0</v>
      </c>
      <c r="D21" s="380"/>
    </row>
    <row r="22" spans="1:6">
      <c r="F22" s="330"/>
    </row>
  </sheetData>
  <mergeCells count="2">
    <mergeCell ref="A5:B5"/>
    <mergeCell ref="A18:B18"/>
  </mergeCells>
  <conditionalFormatting sqref="C21">
    <cfRule type="cellIs" dxfId="3" priority="1" operator="lessThan">
      <formula>#REF!</formula>
    </cfRule>
  </conditionalFormatting>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F44"/>
  <sheetViews>
    <sheetView showGridLines="0" zoomScaleNormal="100" workbookViewId="0">
      <pane xSplit="1" ySplit="5" topLeftCell="B6" activePane="bottomRight" state="frozen"/>
      <selection pane="topRight" activeCell="B1" sqref="B1"/>
      <selection pane="bottomLeft" activeCell="A5" sqref="A5"/>
      <selection pane="bottomRight"/>
    </sheetView>
  </sheetViews>
  <sheetFormatPr defaultRowHeight="14.4"/>
  <cols>
    <col min="1" max="1" width="10.6640625" style="70" customWidth="1"/>
    <col min="2" max="2" width="91.88671875" style="70" customWidth="1"/>
    <col min="3" max="3" width="53.109375" style="70" customWidth="1"/>
    <col min="4" max="4" width="32.33203125" style="70" customWidth="1"/>
    <col min="5" max="5" width="9.44140625" customWidth="1"/>
  </cols>
  <sheetData>
    <row r="1" spans="1:6">
      <c r="A1" s="398" t="s">
        <v>227</v>
      </c>
      <c r="B1" s="399" t="str">
        <f>'1. key ratios'!B1</f>
        <v>სს იშბანკი საქართველო</v>
      </c>
      <c r="E1" s="2"/>
      <c r="F1" s="2"/>
    </row>
    <row r="2" spans="1:6" s="22" customFormat="1" ht="15.75" customHeight="1">
      <c r="A2" s="398" t="s">
        <v>228</v>
      </c>
      <c r="B2" s="400">
        <f>'1. key ratios'!B2</f>
        <v>43100</v>
      </c>
    </row>
    <row r="3" spans="1:6" s="22" customFormat="1" ht="15.75" customHeight="1">
      <c r="A3" s="27"/>
    </row>
    <row r="4" spans="1:6" s="22" customFormat="1" ht="15.75" customHeight="1" thickBot="1">
      <c r="A4" s="22" t="s">
        <v>661</v>
      </c>
      <c r="B4" s="207" t="s">
        <v>312</v>
      </c>
      <c r="D4" s="209" t="s">
        <v>131</v>
      </c>
    </row>
    <row r="5" spans="1:6" ht="41.4">
      <c r="A5" s="157" t="s">
        <v>28</v>
      </c>
      <c r="B5" s="158" t="s">
        <v>271</v>
      </c>
      <c r="C5" s="159" t="s">
        <v>277</v>
      </c>
      <c r="D5" s="208" t="s">
        <v>313</v>
      </c>
    </row>
    <row r="6" spans="1:6">
      <c r="A6" s="147">
        <v>1</v>
      </c>
      <c r="B6" s="86" t="s">
        <v>192</v>
      </c>
      <c r="C6" s="484">
        <f>'7. LI1'!C8</f>
        <v>4249471.09</v>
      </c>
      <c r="D6" s="148"/>
      <c r="E6" s="8"/>
    </row>
    <row r="7" spans="1:6">
      <c r="A7" s="147">
        <v>2</v>
      </c>
      <c r="B7" s="87" t="s">
        <v>193</v>
      </c>
      <c r="C7" s="485">
        <f>'7. LI1'!C9</f>
        <v>29426183.239999998</v>
      </c>
      <c r="D7" s="149"/>
      <c r="E7" s="8"/>
    </row>
    <row r="8" spans="1:6">
      <c r="A8" s="147">
        <v>3</v>
      </c>
      <c r="B8" s="87" t="s">
        <v>194</v>
      </c>
      <c r="C8" s="485">
        <f>'7. LI1'!C10</f>
        <v>16798974.54315</v>
      </c>
      <c r="D8" s="149"/>
      <c r="E8" s="8"/>
    </row>
    <row r="9" spans="1:6">
      <c r="A9" s="147">
        <v>4</v>
      </c>
      <c r="B9" s="87" t="s">
        <v>223</v>
      </c>
      <c r="C9" s="485">
        <f>'7. LI1'!C11</f>
        <v>0</v>
      </c>
      <c r="D9" s="149"/>
      <c r="E9" s="8"/>
    </row>
    <row r="10" spans="1:6">
      <c r="A10" s="147">
        <v>5</v>
      </c>
      <c r="B10" s="87" t="s">
        <v>195</v>
      </c>
      <c r="C10" s="485">
        <f>'7. LI1'!C12</f>
        <v>24891268.768840581</v>
      </c>
      <c r="D10" s="149"/>
      <c r="E10" s="8"/>
    </row>
    <row r="11" spans="1:6">
      <c r="A11" s="147">
        <v>6.1</v>
      </c>
      <c r="B11" s="87" t="s">
        <v>196</v>
      </c>
      <c r="C11" s="486">
        <f>'7. LI1'!C13</f>
        <v>152562075.76000002</v>
      </c>
      <c r="D11" s="150"/>
      <c r="E11" s="9"/>
    </row>
    <row r="12" spans="1:6">
      <c r="A12" s="147">
        <v>6.2</v>
      </c>
      <c r="B12" s="88" t="s">
        <v>197</v>
      </c>
      <c r="C12" s="486">
        <f>'7. LI1'!C14</f>
        <v>-4989979.4348000009</v>
      </c>
      <c r="D12" s="150"/>
      <c r="E12" s="9"/>
    </row>
    <row r="13" spans="1:6">
      <c r="A13" s="147" t="s">
        <v>799</v>
      </c>
      <c r="B13" s="89" t="s">
        <v>800</v>
      </c>
      <c r="C13" s="486">
        <f>'9. Capital'!C46</f>
        <v>2072226.9218000001</v>
      </c>
      <c r="D13" s="261" t="s">
        <v>909</v>
      </c>
      <c r="E13" s="9"/>
    </row>
    <row r="14" spans="1:6">
      <c r="A14" s="147">
        <v>6</v>
      </c>
      <c r="B14" s="87" t="s">
        <v>198</v>
      </c>
      <c r="C14" s="487">
        <f>C11+C12</f>
        <v>147572096.32520002</v>
      </c>
      <c r="D14" s="150"/>
      <c r="E14" s="8"/>
    </row>
    <row r="15" spans="1:6">
      <c r="A15" s="147">
        <v>7</v>
      </c>
      <c r="B15" s="87" t="s">
        <v>199</v>
      </c>
      <c r="C15" s="485">
        <f>'7. LI1'!C16</f>
        <v>5757211.7217899989</v>
      </c>
      <c r="D15" s="149"/>
      <c r="E15" s="8"/>
    </row>
    <row r="16" spans="1:6">
      <c r="A16" s="147">
        <v>8</v>
      </c>
      <c r="B16" s="87" t="s">
        <v>200</v>
      </c>
      <c r="C16" s="485">
        <f>'7. LI1'!C17</f>
        <v>0</v>
      </c>
      <c r="D16" s="149"/>
      <c r="E16" s="8"/>
    </row>
    <row r="17" spans="1:5">
      <c r="A17" s="147">
        <v>9</v>
      </c>
      <c r="B17" s="87" t="s">
        <v>201</v>
      </c>
      <c r="C17" s="485">
        <f>'7. LI1'!C18</f>
        <v>0</v>
      </c>
      <c r="D17" s="149"/>
      <c r="E17" s="8"/>
    </row>
    <row r="18" spans="1:5">
      <c r="A18" s="147">
        <v>9.1</v>
      </c>
      <c r="B18" s="89" t="s">
        <v>286</v>
      </c>
      <c r="C18" s="486"/>
      <c r="D18" s="149"/>
      <c r="E18" s="8"/>
    </row>
    <row r="19" spans="1:5">
      <c r="A19" s="147">
        <v>9.1999999999999993</v>
      </c>
      <c r="B19" s="89" t="s">
        <v>276</v>
      </c>
      <c r="C19" s="486"/>
      <c r="D19" s="149"/>
      <c r="E19" s="8"/>
    </row>
    <row r="20" spans="1:5">
      <c r="A20" s="147">
        <v>9.3000000000000007</v>
      </c>
      <c r="B20" s="89" t="s">
        <v>275</v>
      </c>
      <c r="C20" s="486"/>
      <c r="D20" s="149"/>
      <c r="E20" s="8"/>
    </row>
    <row r="21" spans="1:5">
      <c r="A21" s="147">
        <v>10</v>
      </c>
      <c r="B21" s="87" t="s">
        <v>202</v>
      </c>
      <c r="C21" s="485">
        <f>'7. LI1'!C19</f>
        <v>1871941.6</v>
      </c>
      <c r="D21" s="149"/>
      <c r="E21" s="8"/>
    </row>
    <row r="22" spans="1:5">
      <c r="A22" s="147">
        <v>10.1</v>
      </c>
      <c r="B22" s="89" t="s">
        <v>274</v>
      </c>
      <c r="C22" s="485">
        <f>'9. Capital'!C15</f>
        <v>329825.22999999992</v>
      </c>
      <c r="D22" s="261" t="s">
        <v>702</v>
      </c>
      <c r="E22" s="8"/>
    </row>
    <row r="23" spans="1:5">
      <c r="A23" s="147">
        <v>11</v>
      </c>
      <c r="B23" s="90" t="s">
        <v>203</v>
      </c>
      <c r="C23" s="488">
        <f>'7. LI1'!C20</f>
        <v>3512099.8011980578</v>
      </c>
      <c r="D23" s="151"/>
      <c r="E23" s="8"/>
    </row>
    <row r="24" spans="1:5">
      <c r="A24" s="147">
        <v>12</v>
      </c>
      <c r="B24" s="92" t="s">
        <v>204</v>
      </c>
      <c r="C24" s="489">
        <f>SUM(C6:C10,C14:C17,C21,C23)</f>
        <v>234079247.09017864</v>
      </c>
      <c r="D24" s="152"/>
      <c r="E24" s="7"/>
    </row>
    <row r="25" spans="1:5">
      <c r="A25" s="147">
        <v>13</v>
      </c>
      <c r="B25" s="87" t="s">
        <v>205</v>
      </c>
      <c r="C25" s="490">
        <f>'2. RC'!E22</f>
        <v>51351415.719999999</v>
      </c>
      <c r="D25" s="153"/>
      <c r="E25" s="8"/>
    </row>
    <row r="26" spans="1:5">
      <c r="A26" s="147">
        <v>14</v>
      </c>
      <c r="B26" s="87" t="s">
        <v>206</v>
      </c>
      <c r="C26" s="485">
        <f>'2. RC'!E23</f>
        <v>14706880.369999997</v>
      </c>
      <c r="D26" s="149"/>
      <c r="E26" s="8"/>
    </row>
    <row r="27" spans="1:5">
      <c r="A27" s="147">
        <v>15</v>
      </c>
      <c r="B27" s="87" t="s">
        <v>207</v>
      </c>
      <c r="C27" s="485">
        <f>'2. RC'!E24</f>
        <v>0</v>
      </c>
      <c r="D27" s="149"/>
      <c r="E27" s="8"/>
    </row>
    <row r="28" spans="1:5">
      <c r="A28" s="147">
        <v>16</v>
      </c>
      <c r="B28" s="87" t="s">
        <v>208</v>
      </c>
      <c r="C28" s="485">
        <f>'2. RC'!E25</f>
        <v>55995533.549999997</v>
      </c>
      <c r="D28" s="149"/>
      <c r="E28" s="8"/>
    </row>
    <row r="29" spans="1:5">
      <c r="A29" s="147">
        <v>17</v>
      </c>
      <c r="B29" s="87" t="s">
        <v>209</v>
      </c>
      <c r="C29" s="485">
        <f>'2. RC'!E26</f>
        <v>0</v>
      </c>
      <c r="D29" s="149"/>
      <c r="E29" s="8"/>
    </row>
    <row r="30" spans="1:5">
      <c r="A30" s="147">
        <v>18</v>
      </c>
      <c r="B30" s="87" t="s">
        <v>210</v>
      </c>
      <c r="C30" s="485">
        <f>'2. RC'!E27</f>
        <v>28310512.169436</v>
      </c>
      <c r="D30" s="149"/>
      <c r="E30" s="8"/>
    </row>
    <row r="31" spans="1:5">
      <c r="A31" s="147">
        <v>19</v>
      </c>
      <c r="B31" s="87" t="s">
        <v>211</v>
      </c>
      <c r="C31" s="485">
        <f>'2. RC'!E28</f>
        <v>5278040.1300000008</v>
      </c>
      <c r="D31" s="149"/>
      <c r="E31" s="8"/>
    </row>
    <row r="32" spans="1:5">
      <c r="A32" s="147">
        <v>20</v>
      </c>
      <c r="B32" s="87" t="s">
        <v>133</v>
      </c>
      <c r="C32" s="485">
        <f>'2. RC'!E29</f>
        <v>2832948.424974001</v>
      </c>
      <c r="D32" s="149"/>
      <c r="E32" s="8"/>
    </row>
    <row r="33" spans="1:5">
      <c r="A33" s="147">
        <v>20.100000000000001</v>
      </c>
      <c r="B33" s="91" t="s">
        <v>798</v>
      </c>
      <c r="C33" s="488">
        <v>185513.88819999996</v>
      </c>
      <c r="D33" s="151"/>
      <c r="E33" s="8"/>
    </row>
    <row r="34" spans="1:5">
      <c r="A34" s="147">
        <v>21</v>
      </c>
      <c r="B34" s="90" t="s">
        <v>212</v>
      </c>
      <c r="C34" s="488">
        <f>'2. RC'!E30</f>
        <v>41475200</v>
      </c>
      <c r="D34" s="151"/>
      <c r="E34" s="8"/>
    </row>
    <row r="35" spans="1:5">
      <c r="A35" s="147">
        <v>21.1</v>
      </c>
      <c r="B35" s="91" t="s">
        <v>273</v>
      </c>
      <c r="C35" s="491">
        <f>'9. Capital'!C44</f>
        <v>41475200</v>
      </c>
      <c r="D35" s="261" t="s">
        <v>910</v>
      </c>
      <c r="E35" s="8"/>
    </row>
    <row r="36" spans="1:5">
      <c r="A36" s="147">
        <v>22</v>
      </c>
      <c r="B36" s="92" t="s">
        <v>213</v>
      </c>
      <c r="C36" s="489">
        <f>SUM(C25:C34)</f>
        <v>200136044.25261</v>
      </c>
      <c r="D36" s="152"/>
      <c r="E36" s="7"/>
    </row>
    <row r="37" spans="1:5">
      <c r="A37" s="147">
        <v>23</v>
      </c>
      <c r="B37" s="90" t="s">
        <v>214</v>
      </c>
      <c r="C37" s="485">
        <f>'9. Capital'!C7</f>
        <v>30000000</v>
      </c>
      <c r="D37" s="261" t="s">
        <v>911</v>
      </c>
      <c r="E37" s="8"/>
    </row>
    <row r="38" spans="1:5">
      <c r="A38" s="147">
        <v>24</v>
      </c>
      <c r="B38" s="90" t="s">
        <v>215</v>
      </c>
      <c r="C38" s="485">
        <f>'2. RC'!E34</f>
        <v>0</v>
      </c>
      <c r="D38" s="149"/>
      <c r="E38" s="8"/>
    </row>
    <row r="39" spans="1:5">
      <c r="A39" s="147">
        <v>25</v>
      </c>
      <c r="B39" s="90" t="s">
        <v>272</v>
      </c>
      <c r="C39" s="485">
        <f>'2. RC'!E35</f>
        <v>0</v>
      </c>
      <c r="D39" s="149"/>
      <c r="E39" s="8"/>
    </row>
    <row r="40" spans="1:5">
      <c r="A40" s="147">
        <v>26</v>
      </c>
      <c r="B40" s="90" t="s">
        <v>217</v>
      </c>
      <c r="C40" s="485">
        <f>'2. RC'!E36</f>
        <v>0</v>
      </c>
      <c r="D40" s="149"/>
      <c r="E40" s="8"/>
    </row>
    <row r="41" spans="1:5">
      <c r="A41" s="147">
        <v>27</v>
      </c>
      <c r="B41" s="90" t="s">
        <v>218</v>
      </c>
      <c r="C41" s="485">
        <f>'2. RC'!E37</f>
        <v>0</v>
      </c>
      <c r="D41" s="149"/>
      <c r="E41" s="8"/>
    </row>
    <row r="42" spans="1:5">
      <c r="A42" s="147">
        <v>28</v>
      </c>
      <c r="B42" s="90" t="s">
        <v>219</v>
      </c>
      <c r="C42" s="485">
        <f>'9. Capital'!C11</f>
        <v>4128716.2300000004</v>
      </c>
      <c r="D42" s="261" t="s">
        <v>912</v>
      </c>
      <c r="E42" s="8"/>
    </row>
    <row r="43" spans="1:5">
      <c r="A43" s="147">
        <v>29</v>
      </c>
      <c r="B43" s="90" t="s">
        <v>37</v>
      </c>
      <c r="C43" s="485">
        <f>'2. RC'!E39</f>
        <v>0</v>
      </c>
      <c r="D43" s="149"/>
      <c r="E43" s="8"/>
    </row>
    <row r="44" spans="1:5" ht="15" thickBot="1">
      <c r="A44" s="154">
        <v>30</v>
      </c>
      <c r="B44" s="155" t="s">
        <v>220</v>
      </c>
      <c r="C44" s="492">
        <f>SUM(C37:C43)</f>
        <v>34128716.230000004</v>
      </c>
      <c r="D44" s="156"/>
      <c r="E44" s="7"/>
    </row>
  </sheetData>
  <pageMargins left="0.7" right="0.7" top="0.75" bottom="0.75" header="0.3" footer="0.3"/>
  <pageSetup paperSize="9" orientation="portrait" horizontalDpi="4294967295" verticalDpi="4294967295"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S22"/>
  <sheetViews>
    <sheetView showGridLines="0" workbookViewId="0">
      <pane xSplit="2" ySplit="7" topLeftCell="N8" activePane="bottomRight" state="frozen"/>
      <selection pane="topRight" activeCell="C1" sqref="C1"/>
      <selection pane="bottomLeft" activeCell="A8" sqref="A8"/>
      <selection pane="bottomRight"/>
    </sheetView>
  </sheetViews>
  <sheetFormatPr defaultColWidth="9.109375" defaultRowHeight="13.8"/>
  <cols>
    <col min="1" max="1" width="10.5546875" style="2" bestFit="1" customWidth="1"/>
    <col min="2" max="2" width="95" style="2" customWidth="1"/>
    <col min="3" max="3" width="10.33203125" style="2" bestFit="1" customWidth="1"/>
    <col min="4" max="4" width="13.33203125" style="2" bestFit="1" customWidth="1"/>
    <col min="5" max="5" width="9.44140625" style="2" bestFit="1" customWidth="1"/>
    <col min="6" max="6" width="13.33203125" style="2" bestFit="1" customWidth="1"/>
    <col min="7" max="7" width="9.44140625" style="2" bestFit="1" customWidth="1"/>
    <col min="8" max="8" width="13.33203125" style="2" bestFit="1" customWidth="1"/>
    <col min="9" max="9" width="9.44140625" style="2" bestFit="1" customWidth="1"/>
    <col min="10" max="10" width="13.33203125" style="2" bestFit="1" customWidth="1"/>
    <col min="11" max="11" width="9.44140625" style="2" bestFit="1" customWidth="1"/>
    <col min="12" max="12" width="13.33203125" style="2" bestFit="1" customWidth="1"/>
    <col min="13" max="13" width="11.44140625" style="2" bestFit="1" customWidth="1"/>
    <col min="14" max="14" width="13.33203125" style="2" bestFit="1" customWidth="1"/>
    <col min="15" max="15" width="9.44140625" style="2" bestFit="1" customWidth="1"/>
    <col min="16" max="16" width="13.33203125" style="2" bestFit="1" customWidth="1"/>
    <col min="17" max="17" width="9.44140625" style="2" bestFit="1" customWidth="1"/>
    <col min="18" max="18" width="13.33203125" style="2" bestFit="1" customWidth="1"/>
    <col min="19" max="19" width="31.5546875" style="2" bestFit="1" customWidth="1"/>
    <col min="20" max="16384" width="9.109375" style="13"/>
  </cols>
  <sheetData>
    <row r="1" spans="1:19">
      <c r="A1" s="398" t="s">
        <v>227</v>
      </c>
      <c r="B1" s="399" t="str">
        <f>'1. key ratios'!B1</f>
        <v>სს იშბანკი საქართველო</v>
      </c>
    </row>
    <row r="2" spans="1:19">
      <c r="A2" s="398" t="s">
        <v>228</v>
      </c>
      <c r="B2" s="400">
        <f>'1. key ratios'!B2</f>
        <v>43100</v>
      </c>
    </row>
    <row r="4" spans="1:19" ht="28.2" thickBot="1">
      <c r="A4" s="69" t="s">
        <v>662</v>
      </c>
      <c r="B4" s="298" t="s">
        <v>769</v>
      </c>
    </row>
    <row r="5" spans="1:19">
      <c r="A5" s="135"/>
      <c r="B5" s="138"/>
      <c r="C5" s="118" t="s">
        <v>0</v>
      </c>
      <c r="D5" s="118" t="s">
        <v>1</v>
      </c>
      <c r="E5" s="118" t="s">
        <v>2</v>
      </c>
      <c r="F5" s="118" t="s">
        <v>3</v>
      </c>
      <c r="G5" s="118" t="s">
        <v>4</v>
      </c>
      <c r="H5" s="118" t="s">
        <v>6</v>
      </c>
      <c r="I5" s="118" t="s">
        <v>278</v>
      </c>
      <c r="J5" s="118" t="s">
        <v>279</v>
      </c>
      <c r="K5" s="118" t="s">
        <v>280</v>
      </c>
      <c r="L5" s="118" t="s">
        <v>281</v>
      </c>
      <c r="M5" s="118" t="s">
        <v>282</v>
      </c>
      <c r="N5" s="118" t="s">
        <v>283</v>
      </c>
      <c r="O5" s="118" t="s">
        <v>756</v>
      </c>
      <c r="P5" s="118" t="s">
        <v>757</v>
      </c>
      <c r="Q5" s="118" t="s">
        <v>758</v>
      </c>
      <c r="R5" s="290" t="s">
        <v>759</v>
      </c>
      <c r="S5" s="119" t="s">
        <v>760</v>
      </c>
    </row>
    <row r="6" spans="1:19" ht="46.5" customHeight="1">
      <c r="A6" s="161"/>
      <c r="B6" s="561" t="s">
        <v>761</v>
      </c>
      <c r="C6" s="559">
        <v>0</v>
      </c>
      <c r="D6" s="560"/>
      <c r="E6" s="559">
        <v>0.2</v>
      </c>
      <c r="F6" s="560"/>
      <c r="G6" s="559">
        <v>0.35</v>
      </c>
      <c r="H6" s="560"/>
      <c r="I6" s="559">
        <v>0.5</v>
      </c>
      <c r="J6" s="560"/>
      <c r="K6" s="559">
        <v>0.75</v>
      </c>
      <c r="L6" s="560"/>
      <c r="M6" s="559">
        <v>1</v>
      </c>
      <c r="N6" s="560"/>
      <c r="O6" s="559">
        <v>1.5</v>
      </c>
      <c r="P6" s="560"/>
      <c r="Q6" s="559">
        <v>2.5</v>
      </c>
      <c r="R6" s="560"/>
      <c r="S6" s="557" t="s">
        <v>291</v>
      </c>
    </row>
    <row r="7" spans="1:19">
      <c r="A7" s="161"/>
      <c r="B7" s="562"/>
      <c r="C7" s="297" t="s">
        <v>754</v>
      </c>
      <c r="D7" s="297" t="s">
        <v>755</v>
      </c>
      <c r="E7" s="297" t="s">
        <v>754</v>
      </c>
      <c r="F7" s="297" t="s">
        <v>755</v>
      </c>
      <c r="G7" s="297" t="s">
        <v>754</v>
      </c>
      <c r="H7" s="297" t="s">
        <v>755</v>
      </c>
      <c r="I7" s="297" t="s">
        <v>754</v>
      </c>
      <c r="J7" s="297" t="s">
        <v>755</v>
      </c>
      <c r="K7" s="297" t="s">
        <v>754</v>
      </c>
      <c r="L7" s="297" t="s">
        <v>755</v>
      </c>
      <c r="M7" s="297" t="s">
        <v>754</v>
      </c>
      <c r="N7" s="297" t="s">
        <v>755</v>
      </c>
      <c r="O7" s="297" t="s">
        <v>754</v>
      </c>
      <c r="P7" s="297" t="s">
        <v>755</v>
      </c>
      <c r="Q7" s="297" t="s">
        <v>754</v>
      </c>
      <c r="R7" s="297" t="s">
        <v>755</v>
      </c>
      <c r="S7" s="558"/>
    </row>
    <row r="8" spans="1:19" s="165" customFormat="1">
      <c r="A8" s="122">
        <v>1</v>
      </c>
      <c r="B8" s="183" t="s">
        <v>256</v>
      </c>
      <c r="C8" s="493">
        <v>24503407.867262002</v>
      </c>
      <c r="D8" s="493"/>
      <c r="E8" s="493"/>
      <c r="F8" s="494"/>
      <c r="G8" s="493"/>
      <c r="H8" s="493"/>
      <c r="I8" s="493"/>
      <c r="J8" s="493"/>
      <c r="K8" s="493"/>
      <c r="L8" s="493"/>
      <c r="M8" s="493">
        <v>29505332.819844004</v>
      </c>
      <c r="N8" s="493"/>
      <c r="O8" s="493"/>
      <c r="P8" s="493"/>
      <c r="Q8" s="493"/>
      <c r="R8" s="494"/>
      <c r="S8" s="497">
        <f>$C$6*SUM(C8:D8)+$E$6*SUM(E8:F8)+$G$6*SUM(G8:H8)+$I$6*SUM(I8:J8)+$K$6*SUM(K8:L8)+$M$6*SUM(M8:N8)+$O$6*SUM(O8:P8)+$Q$6*SUM(Q8:R8)</f>
        <v>29505332.819844004</v>
      </c>
    </row>
    <row r="9" spans="1:19" s="165" customFormat="1">
      <c r="A9" s="122">
        <v>2</v>
      </c>
      <c r="B9" s="183" t="s">
        <v>257</v>
      </c>
      <c r="C9" s="493"/>
      <c r="D9" s="493"/>
      <c r="E9" s="493"/>
      <c r="F9" s="493"/>
      <c r="G9" s="493"/>
      <c r="H9" s="493"/>
      <c r="I9" s="493"/>
      <c r="J9" s="493"/>
      <c r="K9" s="493"/>
      <c r="L9" s="493"/>
      <c r="M9" s="493"/>
      <c r="N9" s="493"/>
      <c r="O9" s="493"/>
      <c r="P9" s="493"/>
      <c r="Q9" s="493"/>
      <c r="R9" s="494"/>
      <c r="S9" s="497">
        <f t="shared" ref="S9:S21" si="0">$C$6*SUM(C9:D9)+$E$6*SUM(E9:F9)+$G$6*SUM(G9:H9)+$I$6*SUM(I9:J9)+$K$6*SUM(K9:L9)+$M$6*SUM(M9:N9)+$O$6*SUM(O9:P9)+$Q$6*SUM(Q9:R9)</f>
        <v>0</v>
      </c>
    </row>
    <row r="10" spans="1:19" s="165" customFormat="1">
      <c r="A10" s="122">
        <v>3</v>
      </c>
      <c r="B10" s="183" t="s">
        <v>258</v>
      </c>
      <c r="C10" s="493"/>
      <c r="D10" s="493"/>
      <c r="E10" s="493"/>
      <c r="F10" s="493"/>
      <c r="G10" s="493"/>
      <c r="H10" s="493"/>
      <c r="I10" s="493"/>
      <c r="J10" s="493"/>
      <c r="K10" s="493"/>
      <c r="L10" s="493"/>
      <c r="M10" s="493"/>
      <c r="N10" s="493"/>
      <c r="O10" s="493"/>
      <c r="P10" s="493"/>
      <c r="Q10" s="493"/>
      <c r="R10" s="494"/>
      <c r="S10" s="497">
        <f t="shared" si="0"/>
        <v>0</v>
      </c>
    </row>
    <row r="11" spans="1:19" s="165" customFormat="1">
      <c r="A11" s="122">
        <v>4</v>
      </c>
      <c r="B11" s="183" t="s">
        <v>259</v>
      </c>
      <c r="C11" s="493"/>
      <c r="D11" s="493"/>
      <c r="E11" s="493"/>
      <c r="F11" s="493"/>
      <c r="G11" s="493"/>
      <c r="H11" s="493"/>
      <c r="I11" s="493"/>
      <c r="J11" s="493"/>
      <c r="K11" s="493"/>
      <c r="L11" s="493"/>
      <c r="M11" s="493"/>
      <c r="N11" s="493"/>
      <c r="O11" s="493"/>
      <c r="P11" s="493"/>
      <c r="Q11" s="493"/>
      <c r="R11" s="494"/>
      <c r="S11" s="497">
        <f t="shared" si="0"/>
        <v>0</v>
      </c>
    </row>
    <row r="12" spans="1:19" s="165" customFormat="1">
      <c r="A12" s="122">
        <v>5</v>
      </c>
      <c r="B12" s="183" t="s">
        <v>260</v>
      </c>
      <c r="C12" s="493"/>
      <c r="D12" s="493"/>
      <c r="E12" s="493"/>
      <c r="F12" s="493"/>
      <c r="G12" s="493"/>
      <c r="H12" s="493"/>
      <c r="I12" s="493"/>
      <c r="J12" s="493"/>
      <c r="K12" s="493"/>
      <c r="L12" s="493"/>
      <c r="M12" s="493"/>
      <c r="N12" s="493"/>
      <c r="O12" s="493"/>
      <c r="P12" s="493"/>
      <c r="Q12" s="493"/>
      <c r="R12" s="494"/>
      <c r="S12" s="497">
        <f t="shared" si="0"/>
        <v>0</v>
      </c>
    </row>
    <row r="13" spans="1:19" s="165" customFormat="1">
      <c r="A13" s="122">
        <v>6</v>
      </c>
      <c r="B13" s="183" t="s">
        <v>261</v>
      </c>
      <c r="C13" s="493"/>
      <c r="D13" s="493"/>
      <c r="E13" s="493">
        <v>1501391.1</v>
      </c>
      <c r="F13" s="493"/>
      <c r="G13" s="493"/>
      <c r="H13" s="493"/>
      <c r="I13" s="493"/>
      <c r="J13" s="493"/>
      <c r="K13" s="493"/>
      <c r="L13" s="493"/>
      <c r="M13" s="493">
        <v>15732751.063150002</v>
      </c>
      <c r="N13" s="493"/>
      <c r="O13" s="493"/>
      <c r="P13" s="493"/>
      <c r="Q13" s="493"/>
      <c r="R13" s="494"/>
      <c r="S13" s="497">
        <f t="shared" si="0"/>
        <v>16033029.283150002</v>
      </c>
    </row>
    <row r="14" spans="1:19" s="165" customFormat="1">
      <c r="A14" s="122">
        <v>7</v>
      </c>
      <c r="B14" s="183" t="s">
        <v>75</v>
      </c>
      <c r="C14" s="493"/>
      <c r="D14" s="493"/>
      <c r="E14" s="493"/>
      <c r="F14" s="493"/>
      <c r="G14" s="493"/>
      <c r="H14" s="493"/>
      <c r="I14" s="493"/>
      <c r="J14" s="493"/>
      <c r="K14" s="493"/>
      <c r="L14" s="493"/>
      <c r="M14" s="493">
        <v>146456716.77364707</v>
      </c>
      <c r="N14" s="493">
        <v>9598123.3000000007</v>
      </c>
      <c r="O14" s="493">
        <v>1150000</v>
      </c>
      <c r="P14" s="493"/>
      <c r="Q14" s="493"/>
      <c r="R14" s="494"/>
      <c r="S14" s="497">
        <f t="shared" si="0"/>
        <v>157779840.07364708</v>
      </c>
    </row>
    <row r="15" spans="1:19" s="165" customFormat="1">
      <c r="A15" s="122">
        <v>8</v>
      </c>
      <c r="B15" s="183" t="s">
        <v>76</v>
      </c>
      <c r="C15" s="493"/>
      <c r="D15" s="493"/>
      <c r="E15" s="493"/>
      <c r="F15" s="493"/>
      <c r="G15" s="493"/>
      <c r="H15" s="493"/>
      <c r="I15" s="493" t="s">
        <v>5</v>
      </c>
      <c r="J15" s="493"/>
      <c r="K15" s="493"/>
      <c r="L15" s="493"/>
      <c r="M15" s="493">
        <v>2949664.2120000017</v>
      </c>
      <c r="N15" s="493"/>
      <c r="O15" s="493"/>
      <c r="P15" s="493"/>
      <c r="Q15" s="493"/>
      <c r="R15" s="494"/>
      <c r="S15" s="497">
        <f t="shared" si="0"/>
        <v>2949664.2120000017</v>
      </c>
    </row>
    <row r="16" spans="1:19" s="165" customFormat="1">
      <c r="A16" s="122">
        <v>9</v>
      </c>
      <c r="B16" s="183" t="s">
        <v>77</v>
      </c>
      <c r="C16" s="493"/>
      <c r="D16" s="493"/>
      <c r="E16" s="493"/>
      <c r="F16" s="493"/>
      <c r="G16" s="493">
        <v>2321969.5836450006</v>
      </c>
      <c r="H16" s="493"/>
      <c r="I16" s="493"/>
      <c r="J16" s="493"/>
      <c r="K16" s="493"/>
      <c r="L16" s="493"/>
      <c r="M16" s="493">
        <v>1538021.8700020588</v>
      </c>
      <c r="N16" s="493"/>
      <c r="O16" s="493"/>
      <c r="P16" s="493"/>
      <c r="Q16" s="493"/>
      <c r="R16" s="494"/>
      <c r="S16" s="497">
        <f t="shared" si="0"/>
        <v>2350711.2242778088</v>
      </c>
    </row>
    <row r="17" spans="1:19" s="165" customFormat="1">
      <c r="A17" s="122">
        <v>10</v>
      </c>
      <c r="B17" s="183" t="s">
        <v>71</v>
      </c>
      <c r="C17" s="493"/>
      <c r="D17" s="493"/>
      <c r="E17" s="493"/>
      <c r="F17" s="493"/>
      <c r="G17" s="493"/>
      <c r="H17" s="493"/>
      <c r="I17" s="493"/>
      <c r="J17" s="493"/>
      <c r="K17" s="493"/>
      <c r="L17" s="493"/>
      <c r="M17" s="493">
        <v>1101101.8230000001</v>
      </c>
      <c r="N17" s="493"/>
      <c r="O17" s="493"/>
      <c r="P17" s="493"/>
      <c r="Q17" s="493"/>
      <c r="R17" s="494"/>
      <c r="S17" s="497">
        <f t="shared" si="0"/>
        <v>1101101.8230000001</v>
      </c>
    </row>
    <row r="18" spans="1:19" s="165" customFormat="1">
      <c r="A18" s="122">
        <v>11</v>
      </c>
      <c r="B18" s="183" t="s">
        <v>72</v>
      </c>
      <c r="C18" s="493"/>
      <c r="D18" s="493"/>
      <c r="E18" s="493"/>
      <c r="F18" s="493"/>
      <c r="G18" s="493"/>
      <c r="H18" s="493"/>
      <c r="I18" s="493"/>
      <c r="J18" s="493"/>
      <c r="K18" s="493"/>
      <c r="L18" s="493"/>
      <c r="M18" s="493"/>
      <c r="N18" s="493"/>
      <c r="O18" s="493"/>
      <c r="P18" s="493"/>
      <c r="Q18" s="493"/>
      <c r="R18" s="494"/>
      <c r="S18" s="497">
        <f t="shared" si="0"/>
        <v>0</v>
      </c>
    </row>
    <row r="19" spans="1:19" s="165" customFormat="1">
      <c r="A19" s="122">
        <v>12</v>
      </c>
      <c r="B19" s="183" t="s">
        <v>73</v>
      </c>
      <c r="C19" s="493"/>
      <c r="D19" s="493"/>
      <c r="E19" s="493"/>
      <c r="F19" s="493"/>
      <c r="G19" s="493"/>
      <c r="H19" s="493"/>
      <c r="I19" s="493"/>
      <c r="J19" s="493"/>
      <c r="K19" s="493"/>
      <c r="L19" s="493"/>
      <c r="M19" s="493"/>
      <c r="N19" s="493"/>
      <c r="O19" s="493"/>
      <c r="P19" s="493"/>
      <c r="Q19" s="493"/>
      <c r="R19" s="494"/>
      <c r="S19" s="497">
        <f t="shared" si="0"/>
        <v>0</v>
      </c>
    </row>
    <row r="20" spans="1:19" s="165" customFormat="1">
      <c r="A20" s="122">
        <v>13</v>
      </c>
      <c r="B20" s="183" t="s">
        <v>74</v>
      </c>
      <c r="C20" s="493"/>
      <c r="D20" s="493"/>
      <c r="E20" s="493"/>
      <c r="F20" s="493"/>
      <c r="G20" s="493"/>
      <c r="H20" s="493"/>
      <c r="I20" s="493"/>
      <c r="J20" s="493"/>
      <c r="K20" s="493"/>
      <c r="L20" s="493"/>
      <c r="M20" s="493"/>
      <c r="N20" s="493"/>
      <c r="O20" s="493"/>
      <c r="P20" s="493"/>
      <c r="Q20" s="493"/>
      <c r="R20" s="494"/>
      <c r="S20" s="497">
        <f t="shared" si="0"/>
        <v>0</v>
      </c>
    </row>
    <row r="21" spans="1:19" s="165" customFormat="1">
      <c r="A21" s="122">
        <v>14</v>
      </c>
      <c r="B21" s="183" t="s">
        <v>289</v>
      </c>
      <c r="C21" s="493">
        <v>4249471.09</v>
      </c>
      <c r="D21" s="493"/>
      <c r="E21" s="493"/>
      <c r="F21" s="493"/>
      <c r="G21" s="493"/>
      <c r="H21" s="493"/>
      <c r="I21" s="493"/>
      <c r="J21" s="493"/>
      <c r="K21" s="493"/>
      <c r="L21" s="493"/>
      <c r="M21" s="493">
        <v>5384041.4011980575</v>
      </c>
      <c r="N21" s="493"/>
      <c r="O21" s="493"/>
      <c r="P21" s="493"/>
      <c r="Q21" s="493"/>
      <c r="R21" s="494"/>
      <c r="S21" s="497">
        <f t="shared" si="0"/>
        <v>5384041.4011980575</v>
      </c>
    </row>
    <row r="22" spans="1:19" ht="14.4" thickBot="1">
      <c r="A22" s="104"/>
      <c r="B22" s="167" t="s">
        <v>70</v>
      </c>
      <c r="C22" s="495">
        <f>SUM(C8:C21)</f>
        <v>28752878.957262002</v>
      </c>
      <c r="D22" s="495">
        <f t="shared" ref="D22:S22" si="1">SUM(D8:D21)</f>
        <v>0</v>
      </c>
      <c r="E22" s="495">
        <f t="shared" si="1"/>
        <v>1501391.1</v>
      </c>
      <c r="F22" s="495">
        <f t="shared" si="1"/>
        <v>0</v>
      </c>
      <c r="G22" s="495">
        <f t="shared" si="1"/>
        <v>2321969.5836450006</v>
      </c>
      <c r="H22" s="495">
        <f t="shared" si="1"/>
        <v>0</v>
      </c>
      <c r="I22" s="495">
        <f t="shared" si="1"/>
        <v>0</v>
      </c>
      <c r="J22" s="495">
        <f t="shared" si="1"/>
        <v>0</v>
      </c>
      <c r="K22" s="495">
        <f t="shared" si="1"/>
        <v>0</v>
      </c>
      <c r="L22" s="495">
        <f t="shared" si="1"/>
        <v>0</v>
      </c>
      <c r="M22" s="495">
        <f t="shared" si="1"/>
        <v>202667629.96284121</v>
      </c>
      <c r="N22" s="495">
        <f t="shared" si="1"/>
        <v>9598123.3000000007</v>
      </c>
      <c r="O22" s="495">
        <f t="shared" si="1"/>
        <v>1150000</v>
      </c>
      <c r="P22" s="495">
        <f t="shared" si="1"/>
        <v>0</v>
      </c>
      <c r="Q22" s="495">
        <f t="shared" si="1"/>
        <v>0</v>
      </c>
      <c r="R22" s="495">
        <f t="shared" si="1"/>
        <v>0</v>
      </c>
      <c r="S22" s="496">
        <f t="shared" si="1"/>
        <v>215103720.83711699</v>
      </c>
    </row>
  </sheetData>
  <mergeCells count="10">
    <mergeCell ref="S6:S7"/>
    <mergeCell ref="O6:P6"/>
    <mergeCell ref="Q6:R6"/>
    <mergeCell ref="B6:B7"/>
    <mergeCell ref="C6:D6"/>
    <mergeCell ref="E6:F6"/>
    <mergeCell ref="G6:H6"/>
    <mergeCell ref="I6:J6"/>
    <mergeCell ref="K6:L6"/>
    <mergeCell ref="M6:N6"/>
  </mergeCell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V28"/>
  <sheetViews>
    <sheetView showGridLines="0" workbookViewId="0">
      <pane xSplit="2" ySplit="6" topLeftCell="S7" activePane="bottomRight" state="frozen"/>
      <selection pane="topRight" activeCell="C1" sqref="C1"/>
      <selection pane="bottomLeft" activeCell="A6" sqref="A6"/>
      <selection pane="bottomRight"/>
    </sheetView>
  </sheetViews>
  <sheetFormatPr defaultColWidth="9.109375" defaultRowHeight="13.8"/>
  <cols>
    <col min="1" max="1" width="10.5546875" style="2" bestFit="1" customWidth="1"/>
    <col min="2" max="2" width="74.5546875" style="2" customWidth="1"/>
    <col min="3" max="3" width="19" style="2" customWidth="1"/>
    <col min="4" max="4" width="19.5546875" style="2" customWidth="1"/>
    <col min="5" max="5" width="31.109375" style="2" customWidth="1"/>
    <col min="6" max="6" width="29.109375" style="2" customWidth="1"/>
    <col min="7" max="7" width="28.5546875" style="2" customWidth="1"/>
    <col min="8" max="8" width="26.44140625" style="2" customWidth="1"/>
    <col min="9" max="9" width="23.6640625" style="2" customWidth="1"/>
    <col min="10" max="10" width="21.5546875" style="2" customWidth="1"/>
    <col min="11" max="11" width="15.6640625" style="2" customWidth="1"/>
    <col min="12" max="12" width="13.33203125" style="2" customWidth="1"/>
    <col min="13" max="13" width="20.88671875" style="2" customWidth="1"/>
    <col min="14" max="14" width="19.33203125" style="2" customWidth="1"/>
    <col min="15" max="15" width="18.44140625" style="2" customWidth="1"/>
    <col min="16" max="16" width="19" style="2" customWidth="1"/>
    <col min="17" max="17" width="20.33203125" style="2" customWidth="1"/>
    <col min="18" max="18" width="18" style="2" customWidth="1"/>
    <col min="19" max="19" width="36" style="2" customWidth="1"/>
    <col min="20" max="20" width="19.44140625" style="2" customWidth="1"/>
    <col min="21" max="21" width="19.109375" style="2" customWidth="1"/>
    <col min="22" max="22" width="20" style="2" customWidth="1"/>
    <col min="23" max="16384" width="9.109375" style="13"/>
  </cols>
  <sheetData>
    <row r="1" spans="1:22">
      <c r="A1" s="398" t="s">
        <v>227</v>
      </c>
      <c r="B1" s="399" t="str">
        <f>'1. key ratios'!B1</f>
        <v>სს იშბანკი საქართველო</v>
      </c>
    </row>
    <row r="2" spans="1:22">
      <c r="A2" s="398" t="s">
        <v>228</v>
      </c>
      <c r="B2" s="400">
        <f>'1. key ratios'!B2</f>
        <v>43100</v>
      </c>
    </row>
    <row r="4" spans="1:22" ht="28.2" thickBot="1">
      <c r="A4" s="2" t="s">
        <v>663</v>
      </c>
      <c r="B4" s="299" t="s">
        <v>770</v>
      </c>
      <c r="V4" s="209" t="s">
        <v>131</v>
      </c>
    </row>
    <row r="5" spans="1:22">
      <c r="A5" s="102"/>
      <c r="B5" s="103"/>
      <c r="C5" s="563" t="s">
        <v>238</v>
      </c>
      <c r="D5" s="564"/>
      <c r="E5" s="564"/>
      <c r="F5" s="564"/>
      <c r="G5" s="564"/>
      <c r="H5" s="564"/>
      <c r="I5" s="564"/>
      <c r="J5" s="564"/>
      <c r="K5" s="564"/>
      <c r="L5" s="565"/>
      <c r="M5" s="563" t="s">
        <v>239</v>
      </c>
      <c r="N5" s="564"/>
      <c r="O5" s="564"/>
      <c r="P5" s="564"/>
      <c r="Q5" s="564"/>
      <c r="R5" s="564"/>
      <c r="S5" s="565"/>
      <c r="T5" s="568" t="s">
        <v>768</v>
      </c>
      <c r="U5" s="568" t="s">
        <v>767</v>
      </c>
      <c r="V5" s="566" t="s">
        <v>240</v>
      </c>
    </row>
    <row r="6" spans="1:22" s="69" customFormat="1" ht="151.80000000000001">
      <c r="A6" s="120"/>
      <c r="B6" s="185"/>
      <c r="C6" s="100" t="s">
        <v>241</v>
      </c>
      <c r="D6" s="99" t="s">
        <v>242</v>
      </c>
      <c r="E6" s="96" t="s">
        <v>243</v>
      </c>
      <c r="F6" s="300" t="s">
        <v>762</v>
      </c>
      <c r="G6" s="99" t="s">
        <v>244</v>
      </c>
      <c r="H6" s="99" t="s">
        <v>245</v>
      </c>
      <c r="I6" s="99" t="s">
        <v>246</v>
      </c>
      <c r="J6" s="99" t="s">
        <v>288</v>
      </c>
      <c r="K6" s="99" t="s">
        <v>247</v>
      </c>
      <c r="L6" s="101" t="s">
        <v>248</v>
      </c>
      <c r="M6" s="100" t="s">
        <v>249</v>
      </c>
      <c r="N6" s="99" t="s">
        <v>250</v>
      </c>
      <c r="O6" s="99" t="s">
        <v>251</v>
      </c>
      <c r="P6" s="99" t="s">
        <v>252</v>
      </c>
      <c r="Q6" s="99" t="s">
        <v>253</v>
      </c>
      <c r="R6" s="99" t="s">
        <v>254</v>
      </c>
      <c r="S6" s="101" t="s">
        <v>255</v>
      </c>
      <c r="T6" s="569"/>
      <c r="U6" s="569"/>
      <c r="V6" s="567"/>
    </row>
    <row r="7" spans="1:22" s="165" customFormat="1">
      <c r="A7" s="166">
        <v>1</v>
      </c>
      <c r="B7" s="164" t="s">
        <v>256</v>
      </c>
      <c r="C7" s="278"/>
      <c r="D7" s="277"/>
      <c r="E7" s="277"/>
      <c r="F7" s="277"/>
      <c r="G7" s="277"/>
      <c r="H7" s="277"/>
      <c r="I7" s="277"/>
      <c r="J7" s="277"/>
      <c r="K7" s="277"/>
      <c r="L7" s="279"/>
      <c r="M7" s="278"/>
      <c r="N7" s="277"/>
      <c r="O7" s="277"/>
      <c r="P7" s="277"/>
      <c r="Q7" s="277"/>
      <c r="R7" s="277"/>
      <c r="S7" s="279"/>
      <c r="T7" s="294"/>
      <c r="U7" s="293"/>
      <c r="V7" s="502">
        <f>SUM(C7:S7)</f>
        <v>0</v>
      </c>
    </row>
    <row r="8" spans="1:22" s="165" customFormat="1">
      <c r="A8" s="166">
        <v>2</v>
      </c>
      <c r="B8" s="164" t="s">
        <v>257</v>
      </c>
      <c r="C8" s="278"/>
      <c r="D8" s="277"/>
      <c r="E8" s="277"/>
      <c r="F8" s="277"/>
      <c r="G8" s="277"/>
      <c r="H8" s="277"/>
      <c r="I8" s="277"/>
      <c r="J8" s="277"/>
      <c r="K8" s="277"/>
      <c r="L8" s="279"/>
      <c r="M8" s="278"/>
      <c r="N8" s="277"/>
      <c r="O8" s="277"/>
      <c r="P8" s="277"/>
      <c r="Q8" s="277"/>
      <c r="R8" s="277"/>
      <c r="S8" s="279"/>
      <c r="T8" s="293"/>
      <c r="U8" s="293"/>
      <c r="V8" s="502">
        <f t="shared" ref="V8:V20" si="0">SUM(C8:S8)</f>
        <v>0</v>
      </c>
    </row>
    <row r="9" spans="1:22" s="165" customFormat="1">
      <c r="A9" s="166">
        <v>3</v>
      </c>
      <c r="B9" s="164" t="s">
        <v>258</v>
      </c>
      <c r="C9" s="278"/>
      <c r="D9" s="277"/>
      <c r="E9" s="277"/>
      <c r="F9" s="277"/>
      <c r="G9" s="277"/>
      <c r="H9" s="277"/>
      <c r="I9" s="277"/>
      <c r="J9" s="277"/>
      <c r="K9" s="277"/>
      <c r="L9" s="279"/>
      <c r="M9" s="278"/>
      <c r="N9" s="277"/>
      <c r="O9" s="277"/>
      <c r="P9" s="277"/>
      <c r="Q9" s="277"/>
      <c r="R9" s="277"/>
      <c r="S9" s="279"/>
      <c r="T9" s="293"/>
      <c r="U9" s="293"/>
      <c r="V9" s="502">
        <f>SUM(C9:S9)</f>
        <v>0</v>
      </c>
    </row>
    <row r="10" spans="1:22" s="165" customFormat="1">
      <c r="A10" s="166">
        <v>4</v>
      </c>
      <c r="B10" s="164" t="s">
        <v>259</v>
      </c>
      <c r="C10" s="278"/>
      <c r="D10" s="277"/>
      <c r="E10" s="277"/>
      <c r="F10" s="277"/>
      <c r="G10" s="277"/>
      <c r="H10" s="277"/>
      <c r="I10" s="277"/>
      <c r="J10" s="277"/>
      <c r="K10" s="277"/>
      <c r="L10" s="279"/>
      <c r="M10" s="278"/>
      <c r="N10" s="277"/>
      <c r="O10" s="277"/>
      <c r="P10" s="277"/>
      <c r="Q10" s="277"/>
      <c r="R10" s="277"/>
      <c r="S10" s="279"/>
      <c r="T10" s="293"/>
      <c r="U10" s="293"/>
      <c r="V10" s="502">
        <f t="shared" si="0"/>
        <v>0</v>
      </c>
    </row>
    <row r="11" spans="1:22" s="165" customFormat="1">
      <c r="A11" s="166">
        <v>5</v>
      </c>
      <c r="B11" s="164" t="s">
        <v>260</v>
      </c>
      <c r="C11" s="278"/>
      <c r="D11" s="277"/>
      <c r="E11" s="277"/>
      <c r="F11" s="277"/>
      <c r="G11" s="277"/>
      <c r="H11" s="277"/>
      <c r="I11" s="277"/>
      <c r="J11" s="277"/>
      <c r="K11" s="277"/>
      <c r="L11" s="279"/>
      <c r="M11" s="278"/>
      <c r="N11" s="277"/>
      <c r="O11" s="277"/>
      <c r="P11" s="277"/>
      <c r="Q11" s="277"/>
      <c r="R11" s="277"/>
      <c r="S11" s="279"/>
      <c r="T11" s="293"/>
      <c r="U11" s="293"/>
      <c r="V11" s="502">
        <f t="shared" si="0"/>
        <v>0</v>
      </c>
    </row>
    <row r="12" spans="1:22" s="165" customFormat="1">
      <c r="A12" s="166">
        <v>6</v>
      </c>
      <c r="B12" s="164" t="s">
        <v>261</v>
      </c>
      <c r="C12" s="278"/>
      <c r="D12" s="277"/>
      <c r="E12" s="277"/>
      <c r="F12" s="277"/>
      <c r="G12" s="277"/>
      <c r="H12" s="277"/>
      <c r="I12" s="277"/>
      <c r="J12" s="277"/>
      <c r="K12" s="277"/>
      <c r="L12" s="279"/>
      <c r="M12" s="278"/>
      <c r="N12" s="277"/>
      <c r="O12" s="277"/>
      <c r="P12" s="277"/>
      <c r="Q12" s="277"/>
      <c r="R12" s="277"/>
      <c r="S12" s="279"/>
      <c r="T12" s="293"/>
      <c r="U12" s="293"/>
      <c r="V12" s="502">
        <f t="shared" si="0"/>
        <v>0</v>
      </c>
    </row>
    <row r="13" spans="1:22" s="165" customFormat="1">
      <c r="A13" s="166">
        <v>7</v>
      </c>
      <c r="B13" s="164" t="s">
        <v>75</v>
      </c>
      <c r="C13" s="278"/>
      <c r="D13" s="277">
        <v>48509038.391751997</v>
      </c>
      <c r="E13" s="277"/>
      <c r="F13" s="277"/>
      <c r="G13" s="277"/>
      <c r="H13" s="277"/>
      <c r="I13" s="277"/>
      <c r="J13" s="277"/>
      <c r="K13" s="277"/>
      <c r="L13" s="279"/>
      <c r="M13" s="278"/>
      <c r="N13" s="277"/>
      <c r="O13" s="277"/>
      <c r="P13" s="277"/>
      <c r="Q13" s="277"/>
      <c r="R13" s="277"/>
      <c r="S13" s="279"/>
      <c r="T13" s="293">
        <v>48224119.801751994</v>
      </c>
      <c r="U13" s="293">
        <v>284918.59000000003</v>
      </c>
      <c r="V13" s="502">
        <f t="shared" si="0"/>
        <v>48509038.391751997</v>
      </c>
    </row>
    <row r="14" spans="1:22" s="165" customFormat="1">
      <c r="A14" s="166">
        <v>8</v>
      </c>
      <c r="B14" s="164" t="s">
        <v>76</v>
      </c>
      <c r="C14" s="278"/>
      <c r="D14" s="277"/>
      <c r="E14" s="277"/>
      <c r="F14" s="277"/>
      <c r="G14" s="277"/>
      <c r="H14" s="277"/>
      <c r="I14" s="277"/>
      <c r="J14" s="277"/>
      <c r="K14" s="277"/>
      <c r="L14" s="279"/>
      <c r="M14" s="278"/>
      <c r="N14" s="277"/>
      <c r="O14" s="277"/>
      <c r="P14" s="277"/>
      <c r="Q14" s="277"/>
      <c r="R14" s="277"/>
      <c r="S14" s="279"/>
      <c r="T14" s="293"/>
      <c r="U14" s="293"/>
      <c r="V14" s="502">
        <f t="shared" si="0"/>
        <v>0</v>
      </c>
    </row>
    <row r="15" spans="1:22" s="165" customFormat="1">
      <c r="A15" s="166">
        <v>9</v>
      </c>
      <c r="B15" s="164" t="s">
        <v>77</v>
      </c>
      <c r="C15" s="278"/>
      <c r="D15" s="277"/>
      <c r="E15" s="277"/>
      <c r="F15" s="277"/>
      <c r="G15" s="277"/>
      <c r="H15" s="277"/>
      <c r="I15" s="277"/>
      <c r="J15" s="277"/>
      <c r="K15" s="277"/>
      <c r="L15" s="279"/>
      <c r="M15" s="278"/>
      <c r="N15" s="277"/>
      <c r="O15" s="277"/>
      <c r="P15" s="277"/>
      <c r="Q15" s="277"/>
      <c r="R15" s="277"/>
      <c r="S15" s="279"/>
      <c r="T15" s="293"/>
      <c r="U15" s="293"/>
      <c r="V15" s="502">
        <f t="shared" si="0"/>
        <v>0</v>
      </c>
    </row>
    <row r="16" spans="1:22" s="165" customFormat="1">
      <c r="A16" s="166">
        <v>10</v>
      </c>
      <c r="B16" s="164" t="s">
        <v>71</v>
      </c>
      <c r="C16" s="278"/>
      <c r="D16" s="277"/>
      <c r="E16" s="277"/>
      <c r="F16" s="277"/>
      <c r="G16" s="277"/>
      <c r="H16" s="277"/>
      <c r="I16" s="277"/>
      <c r="J16" s="277"/>
      <c r="K16" s="277"/>
      <c r="L16" s="279"/>
      <c r="M16" s="278"/>
      <c r="N16" s="277"/>
      <c r="O16" s="277"/>
      <c r="P16" s="277"/>
      <c r="Q16" s="277"/>
      <c r="R16" s="277"/>
      <c r="S16" s="279"/>
      <c r="T16" s="293"/>
      <c r="U16" s="293"/>
      <c r="V16" s="502">
        <f t="shared" si="0"/>
        <v>0</v>
      </c>
    </row>
    <row r="17" spans="1:22" s="165" customFormat="1">
      <c r="A17" s="166">
        <v>11</v>
      </c>
      <c r="B17" s="164" t="s">
        <v>72</v>
      </c>
      <c r="C17" s="278"/>
      <c r="D17" s="277"/>
      <c r="E17" s="277"/>
      <c r="F17" s="277"/>
      <c r="G17" s="277"/>
      <c r="H17" s="277"/>
      <c r="I17" s="277"/>
      <c r="J17" s="277"/>
      <c r="K17" s="277"/>
      <c r="L17" s="279"/>
      <c r="M17" s="278"/>
      <c r="N17" s="277"/>
      <c r="O17" s="277"/>
      <c r="P17" s="277"/>
      <c r="Q17" s="277"/>
      <c r="R17" s="277"/>
      <c r="S17" s="279"/>
      <c r="T17" s="293"/>
      <c r="U17" s="293"/>
      <c r="V17" s="502">
        <f t="shared" si="0"/>
        <v>0</v>
      </c>
    </row>
    <row r="18" spans="1:22" s="165" customFormat="1">
      <c r="A18" s="166">
        <v>12</v>
      </c>
      <c r="B18" s="164" t="s">
        <v>73</v>
      </c>
      <c r="C18" s="278"/>
      <c r="D18" s="277"/>
      <c r="E18" s="277"/>
      <c r="F18" s="277"/>
      <c r="G18" s="277"/>
      <c r="H18" s="277"/>
      <c r="I18" s="277"/>
      <c r="J18" s="277"/>
      <c r="K18" s="277"/>
      <c r="L18" s="279"/>
      <c r="M18" s="278"/>
      <c r="N18" s="277"/>
      <c r="O18" s="277"/>
      <c r="P18" s="277"/>
      <c r="Q18" s="277"/>
      <c r="R18" s="277"/>
      <c r="S18" s="279"/>
      <c r="T18" s="293"/>
      <c r="U18" s="293"/>
      <c r="V18" s="502">
        <f t="shared" si="0"/>
        <v>0</v>
      </c>
    </row>
    <row r="19" spans="1:22" s="165" customFormat="1">
      <c r="A19" s="166">
        <v>13</v>
      </c>
      <c r="B19" s="164" t="s">
        <v>74</v>
      </c>
      <c r="C19" s="278"/>
      <c r="D19" s="277"/>
      <c r="E19" s="277"/>
      <c r="F19" s="277"/>
      <c r="G19" s="277"/>
      <c r="H19" s="277"/>
      <c r="I19" s="277"/>
      <c r="J19" s="277"/>
      <c r="K19" s="277"/>
      <c r="L19" s="279"/>
      <c r="M19" s="278"/>
      <c r="N19" s="277"/>
      <c r="O19" s="277"/>
      <c r="P19" s="277"/>
      <c r="Q19" s="277"/>
      <c r="R19" s="277"/>
      <c r="S19" s="279"/>
      <c r="T19" s="293"/>
      <c r="U19" s="293"/>
      <c r="V19" s="502">
        <f t="shared" si="0"/>
        <v>0</v>
      </c>
    </row>
    <row r="20" spans="1:22" s="165" customFormat="1">
      <c r="A20" s="166">
        <v>14</v>
      </c>
      <c r="B20" s="164" t="s">
        <v>289</v>
      </c>
      <c r="C20" s="278"/>
      <c r="D20" s="277"/>
      <c r="E20" s="277"/>
      <c r="F20" s="277"/>
      <c r="G20" s="277"/>
      <c r="H20" s="277"/>
      <c r="I20" s="277"/>
      <c r="J20" s="277"/>
      <c r="K20" s="277"/>
      <c r="L20" s="279"/>
      <c r="M20" s="278"/>
      <c r="N20" s="277"/>
      <c r="O20" s="277"/>
      <c r="P20" s="277"/>
      <c r="Q20" s="277"/>
      <c r="R20" s="277"/>
      <c r="S20" s="279"/>
      <c r="T20" s="293"/>
      <c r="U20" s="293"/>
      <c r="V20" s="502">
        <f t="shared" si="0"/>
        <v>0</v>
      </c>
    </row>
    <row r="21" spans="1:22" ht="14.4" thickBot="1">
      <c r="A21" s="104"/>
      <c r="B21" s="105" t="s">
        <v>70</v>
      </c>
      <c r="C21" s="498">
        <f>SUM(C7:C20)</f>
        <v>0</v>
      </c>
      <c r="D21" s="499">
        <f t="shared" ref="D21:V21" si="1">SUM(D7:D20)</f>
        <v>48509038.391751997</v>
      </c>
      <c r="E21" s="499">
        <f t="shared" si="1"/>
        <v>0</v>
      </c>
      <c r="F21" s="499">
        <f t="shared" si="1"/>
        <v>0</v>
      </c>
      <c r="G21" s="499">
        <f t="shared" si="1"/>
        <v>0</v>
      </c>
      <c r="H21" s="499">
        <f t="shared" si="1"/>
        <v>0</v>
      </c>
      <c r="I21" s="499">
        <f t="shared" si="1"/>
        <v>0</v>
      </c>
      <c r="J21" s="499">
        <f t="shared" si="1"/>
        <v>0</v>
      </c>
      <c r="K21" s="499">
        <f t="shared" si="1"/>
        <v>0</v>
      </c>
      <c r="L21" s="500">
        <f t="shared" si="1"/>
        <v>0</v>
      </c>
      <c r="M21" s="498">
        <f t="shared" si="1"/>
        <v>0</v>
      </c>
      <c r="N21" s="499">
        <f t="shared" si="1"/>
        <v>0</v>
      </c>
      <c r="O21" s="499">
        <f t="shared" si="1"/>
        <v>0</v>
      </c>
      <c r="P21" s="499">
        <f t="shared" si="1"/>
        <v>0</v>
      </c>
      <c r="Q21" s="499">
        <f t="shared" si="1"/>
        <v>0</v>
      </c>
      <c r="R21" s="499">
        <f t="shared" si="1"/>
        <v>0</v>
      </c>
      <c r="S21" s="500">
        <f t="shared" si="1"/>
        <v>0</v>
      </c>
      <c r="T21" s="500">
        <f>SUM(T7:T20)</f>
        <v>48224119.801751994</v>
      </c>
      <c r="U21" s="500">
        <f t="shared" si="1"/>
        <v>284918.59000000003</v>
      </c>
      <c r="V21" s="501">
        <f t="shared" si="1"/>
        <v>48509038.391751997</v>
      </c>
    </row>
    <row r="24" spans="1:22">
      <c r="A24" s="19"/>
      <c r="B24" s="19"/>
      <c r="C24" s="73"/>
      <c r="D24" s="73"/>
      <c r="E24" s="73"/>
    </row>
    <row r="25" spans="1:22">
      <c r="A25" s="97"/>
      <c r="B25" s="97"/>
      <c r="C25" s="19"/>
      <c r="D25" s="73"/>
      <c r="E25" s="73"/>
    </row>
    <row r="26" spans="1:22">
      <c r="A26" s="97"/>
      <c r="B26" s="98"/>
      <c r="C26" s="19"/>
      <c r="D26" s="73"/>
      <c r="E26" s="73"/>
    </row>
    <row r="27" spans="1:22">
      <c r="A27" s="97"/>
      <c r="B27" s="97"/>
      <c r="C27" s="19"/>
      <c r="D27" s="73"/>
      <c r="E27" s="73"/>
    </row>
    <row r="28" spans="1:22">
      <c r="A28" s="97"/>
      <c r="B28" s="98"/>
      <c r="C28" s="19"/>
      <c r="D28" s="73"/>
      <c r="E28" s="73"/>
    </row>
  </sheetData>
  <mergeCells count="5">
    <mergeCell ref="C5:L5"/>
    <mergeCell ref="M5:S5"/>
    <mergeCell ref="V5:V6"/>
    <mergeCell ref="T5:T6"/>
    <mergeCell ref="U5:U6"/>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I28"/>
  <sheetViews>
    <sheetView showGridLines="0" zoomScaleNormal="100" workbookViewId="0">
      <pane xSplit="1" ySplit="7" topLeftCell="B8" activePane="bottomRight" state="frozen"/>
      <selection activeCell="L18" sqref="L18"/>
      <selection pane="topRight" activeCell="L18" sqref="L18"/>
      <selection pane="bottomLeft" activeCell="L18" sqref="L18"/>
      <selection pane="bottomRight"/>
    </sheetView>
  </sheetViews>
  <sheetFormatPr defaultColWidth="9.109375" defaultRowHeight="13.8"/>
  <cols>
    <col min="1" max="1" width="10.5546875" style="2" bestFit="1" customWidth="1"/>
    <col min="2" max="2" width="101.88671875" style="2" customWidth="1"/>
    <col min="3" max="3" width="13.6640625" style="2" customWidth="1"/>
    <col min="4" max="4" width="14.88671875" style="2" bestFit="1" customWidth="1"/>
    <col min="5" max="5" width="17.6640625" style="2" customWidth="1"/>
    <col min="6" max="6" width="15.88671875" style="2" customWidth="1"/>
    <col min="7" max="7" width="17.44140625" style="2" customWidth="1"/>
    <col min="8" max="8" width="15.33203125" style="2" customWidth="1"/>
    <col min="9" max="16384" width="9.109375" style="13"/>
  </cols>
  <sheetData>
    <row r="1" spans="1:9">
      <c r="A1" s="398" t="s">
        <v>227</v>
      </c>
      <c r="B1" s="399" t="str">
        <f>'1. key ratios'!B1</f>
        <v>სს იშბანკი საქართველო</v>
      </c>
    </row>
    <row r="2" spans="1:9">
      <c r="A2" s="398" t="s">
        <v>228</v>
      </c>
      <c r="B2" s="400">
        <f>'1. key ratios'!B2</f>
        <v>43100</v>
      </c>
    </row>
    <row r="4" spans="1:9" ht="14.4" thickBot="1">
      <c r="A4" s="2" t="s">
        <v>664</v>
      </c>
      <c r="B4" s="296" t="s">
        <v>771</v>
      </c>
    </row>
    <row r="5" spans="1:9">
      <c r="A5" s="102"/>
      <c r="B5" s="162"/>
      <c r="C5" s="168" t="s">
        <v>0</v>
      </c>
      <c r="D5" s="168" t="s">
        <v>1</v>
      </c>
      <c r="E5" s="168" t="s">
        <v>2</v>
      </c>
      <c r="F5" s="168" t="s">
        <v>3</v>
      </c>
      <c r="G5" s="291" t="s">
        <v>4</v>
      </c>
      <c r="H5" s="169" t="s">
        <v>6</v>
      </c>
      <c r="I5" s="25"/>
    </row>
    <row r="6" spans="1:9" ht="15" customHeight="1">
      <c r="A6" s="161"/>
      <c r="B6" s="23"/>
      <c r="C6" s="570" t="s">
        <v>763</v>
      </c>
      <c r="D6" s="574" t="s">
        <v>784</v>
      </c>
      <c r="E6" s="575"/>
      <c r="F6" s="570" t="s">
        <v>790</v>
      </c>
      <c r="G6" s="570" t="s">
        <v>791</v>
      </c>
      <c r="H6" s="572" t="s">
        <v>765</v>
      </c>
      <c r="I6" s="25"/>
    </row>
    <row r="7" spans="1:9" ht="69">
      <c r="A7" s="161"/>
      <c r="B7" s="23"/>
      <c r="C7" s="571"/>
      <c r="D7" s="295" t="s">
        <v>766</v>
      </c>
      <c r="E7" s="295" t="s">
        <v>764</v>
      </c>
      <c r="F7" s="571"/>
      <c r="G7" s="571"/>
      <c r="H7" s="573"/>
      <c r="I7" s="25"/>
    </row>
    <row r="8" spans="1:9">
      <c r="A8" s="93">
        <v>1</v>
      </c>
      <c r="B8" s="75" t="s">
        <v>256</v>
      </c>
      <c r="C8" s="280">
        <v>54008740.687106006</v>
      </c>
      <c r="D8" s="281"/>
      <c r="E8" s="280"/>
      <c r="F8" s="280">
        <v>29505332.819844004</v>
      </c>
      <c r="G8" s="292">
        <v>29505332.819844004</v>
      </c>
      <c r="H8" s="301">
        <f>G8/(C8+E8)</f>
        <v>0.54630662452916767</v>
      </c>
    </row>
    <row r="9" spans="1:9" ht="15" customHeight="1">
      <c r="A9" s="93">
        <v>2</v>
      </c>
      <c r="B9" s="75" t="s">
        <v>257</v>
      </c>
      <c r="C9" s="280"/>
      <c r="D9" s="281"/>
      <c r="E9" s="280"/>
      <c r="F9" s="280"/>
      <c r="G9" s="292"/>
      <c r="H9" s="301" t="e">
        <f t="shared" ref="H9:H21" si="0">G9/(C9+E9)</f>
        <v>#DIV/0!</v>
      </c>
    </row>
    <row r="10" spans="1:9">
      <c r="A10" s="93">
        <v>3</v>
      </c>
      <c r="B10" s="75" t="s">
        <v>258</v>
      </c>
      <c r="C10" s="280"/>
      <c r="D10" s="281"/>
      <c r="E10" s="280"/>
      <c r="F10" s="280"/>
      <c r="G10" s="292"/>
      <c r="H10" s="301" t="e">
        <f t="shared" si="0"/>
        <v>#DIV/0!</v>
      </c>
    </row>
    <row r="11" spans="1:9">
      <c r="A11" s="93">
        <v>4</v>
      </c>
      <c r="B11" s="75" t="s">
        <v>259</v>
      </c>
      <c r="C11" s="280"/>
      <c r="D11" s="281"/>
      <c r="E11" s="280"/>
      <c r="F11" s="280"/>
      <c r="G11" s="292"/>
      <c r="H11" s="301" t="e">
        <f t="shared" si="0"/>
        <v>#DIV/0!</v>
      </c>
    </row>
    <row r="12" spans="1:9">
      <c r="A12" s="93">
        <v>5</v>
      </c>
      <c r="B12" s="75" t="s">
        <v>260</v>
      </c>
      <c r="C12" s="280"/>
      <c r="D12" s="281"/>
      <c r="E12" s="280"/>
      <c r="F12" s="280"/>
      <c r="G12" s="292"/>
      <c r="H12" s="301" t="e">
        <f t="shared" si="0"/>
        <v>#DIV/0!</v>
      </c>
    </row>
    <row r="13" spans="1:9">
      <c r="A13" s="93">
        <v>6</v>
      </c>
      <c r="B13" s="75" t="s">
        <v>261</v>
      </c>
      <c r="C13" s="280">
        <v>17234142.163150001</v>
      </c>
      <c r="D13" s="281"/>
      <c r="E13" s="280"/>
      <c r="F13" s="280">
        <v>16033029.283150002</v>
      </c>
      <c r="G13" s="292">
        <v>16033029.283150002</v>
      </c>
      <c r="H13" s="301">
        <f>G13/(C13+E13)</f>
        <v>0.93030619867067044</v>
      </c>
    </row>
    <row r="14" spans="1:9">
      <c r="A14" s="93">
        <v>7</v>
      </c>
      <c r="B14" s="75" t="s">
        <v>75</v>
      </c>
      <c r="C14" s="280">
        <v>147606716.77364707</v>
      </c>
      <c r="D14" s="281">
        <v>9652223.6799999997</v>
      </c>
      <c r="E14" s="280">
        <v>9598123.3000000007</v>
      </c>
      <c r="F14" s="281">
        <v>157779840.07364708</v>
      </c>
      <c r="G14" s="345">
        <v>109270801.68189508</v>
      </c>
      <c r="H14" s="301">
        <f>G14/(C14+E14)</f>
        <v>0.69508547975179424</v>
      </c>
    </row>
    <row r="15" spans="1:9">
      <c r="A15" s="93">
        <v>8</v>
      </c>
      <c r="B15" s="75" t="s">
        <v>76</v>
      </c>
      <c r="C15" s="280">
        <v>2949664.2120000017</v>
      </c>
      <c r="D15" s="281"/>
      <c r="E15" s="280"/>
      <c r="F15" s="281">
        <v>2949664.2120000017</v>
      </c>
      <c r="G15" s="345">
        <v>2949664.2120000017</v>
      </c>
      <c r="H15" s="301">
        <f t="shared" si="0"/>
        <v>1</v>
      </c>
    </row>
    <row r="16" spans="1:9">
      <c r="A16" s="93">
        <v>9</v>
      </c>
      <c r="B16" s="75" t="s">
        <v>77</v>
      </c>
      <c r="C16" s="280">
        <v>3859991.4536470594</v>
      </c>
      <c r="D16" s="281"/>
      <c r="E16" s="280"/>
      <c r="F16" s="281">
        <v>2350711.2242778088</v>
      </c>
      <c r="G16" s="345">
        <v>2350711.2242778088</v>
      </c>
      <c r="H16" s="301">
        <f t="shared" si="0"/>
        <v>0.60899389351154443</v>
      </c>
    </row>
    <row r="17" spans="1:8">
      <c r="A17" s="93">
        <v>10</v>
      </c>
      <c r="B17" s="75" t="s">
        <v>71</v>
      </c>
      <c r="C17" s="280">
        <v>1101101.8230000001</v>
      </c>
      <c r="D17" s="281"/>
      <c r="E17" s="280"/>
      <c r="F17" s="281">
        <v>1101101.8230000001</v>
      </c>
      <c r="G17" s="345">
        <v>1101101.8230000001</v>
      </c>
      <c r="H17" s="301">
        <f t="shared" si="0"/>
        <v>1</v>
      </c>
    </row>
    <row r="18" spans="1:8">
      <c r="A18" s="93">
        <v>11</v>
      </c>
      <c r="B18" s="75" t="s">
        <v>72</v>
      </c>
      <c r="C18" s="280"/>
      <c r="D18" s="281"/>
      <c r="E18" s="280"/>
      <c r="F18" s="281"/>
      <c r="G18" s="345"/>
      <c r="H18" s="301" t="e">
        <f t="shared" si="0"/>
        <v>#DIV/0!</v>
      </c>
    </row>
    <row r="19" spans="1:8">
      <c r="A19" s="93">
        <v>12</v>
      </c>
      <c r="B19" s="75" t="s">
        <v>73</v>
      </c>
      <c r="C19" s="280"/>
      <c r="D19" s="281"/>
      <c r="E19" s="280"/>
      <c r="F19" s="281"/>
      <c r="G19" s="345"/>
      <c r="H19" s="301" t="e">
        <f t="shared" si="0"/>
        <v>#DIV/0!</v>
      </c>
    </row>
    <row r="20" spans="1:8">
      <c r="A20" s="93">
        <v>13</v>
      </c>
      <c r="B20" s="75" t="s">
        <v>74</v>
      </c>
      <c r="C20" s="280"/>
      <c r="D20" s="281"/>
      <c r="E20" s="280"/>
      <c r="F20" s="281"/>
      <c r="G20" s="345"/>
      <c r="H20" s="301" t="e">
        <f t="shared" si="0"/>
        <v>#DIV/0!</v>
      </c>
    </row>
    <row r="21" spans="1:8">
      <c r="A21" s="93">
        <v>14</v>
      </c>
      <c r="B21" s="75" t="s">
        <v>289</v>
      </c>
      <c r="C21" s="280">
        <v>9633512.4911980573</v>
      </c>
      <c r="D21" s="281"/>
      <c r="E21" s="280"/>
      <c r="F21" s="281">
        <v>5384041.4011980575</v>
      </c>
      <c r="G21" s="345">
        <v>5384041.4011980575</v>
      </c>
      <c r="H21" s="301">
        <f t="shared" si="0"/>
        <v>0.55888663725897958</v>
      </c>
    </row>
    <row r="22" spans="1:8" ht="14.4" thickBot="1">
      <c r="A22" s="163"/>
      <c r="B22" s="170" t="s">
        <v>70</v>
      </c>
      <c r="C22" s="499">
        <f t="shared" ref="C22:H22" si="1">SUM(C8:C21)</f>
        <v>236393869.60374823</v>
      </c>
      <c r="D22" s="499">
        <f t="shared" si="1"/>
        <v>9652223.6799999997</v>
      </c>
      <c r="E22" s="499">
        <f t="shared" si="1"/>
        <v>9598123.3000000007</v>
      </c>
      <c r="F22" s="499">
        <f t="shared" si="1"/>
        <v>215103720.83711699</v>
      </c>
      <c r="G22" s="499">
        <f t="shared" si="1"/>
        <v>166594682.44536498</v>
      </c>
      <c r="H22" s="503"/>
    </row>
    <row r="24" spans="1:8">
      <c r="F24" s="329"/>
      <c r="G24" s="329"/>
      <c r="H24" s="329"/>
    </row>
    <row r="25" spans="1:8">
      <c r="F25" s="329"/>
      <c r="G25" s="329"/>
      <c r="H25" s="329"/>
    </row>
    <row r="26" spans="1:8">
      <c r="F26" s="329"/>
      <c r="G26" s="329"/>
      <c r="H26" s="329"/>
    </row>
    <row r="28" spans="1:8" ht="10.5" customHeight="1"/>
  </sheetData>
  <mergeCells count="5">
    <mergeCell ref="C6:C7"/>
    <mergeCell ref="F6:F7"/>
    <mergeCell ref="G6:G7"/>
    <mergeCell ref="H6:H7"/>
    <mergeCell ref="D6:E6"/>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K29"/>
  <sheetViews>
    <sheetView showGridLines="0" zoomScale="90" zoomScaleNormal="90" workbookViewId="0">
      <pane xSplit="2" ySplit="6" topLeftCell="C7" activePane="bottomRight" state="frozen"/>
      <selection pane="topRight" activeCell="C1" sqref="C1"/>
      <selection pane="bottomLeft" activeCell="A6" sqref="A6"/>
      <selection pane="bottomRight"/>
    </sheetView>
  </sheetViews>
  <sheetFormatPr defaultColWidth="9.109375" defaultRowHeight="13.8"/>
  <cols>
    <col min="1" max="1" width="10.5546875" style="329" bestFit="1" customWidth="1"/>
    <col min="2" max="2" width="88.5546875" style="329" customWidth="1"/>
    <col min="3" max="11" width="12.6640625" style="329" customWidth="1"/>
    <col min="12" max="16384" width="9.109375" style="329"/>
  </cols>
  <sheetData>
    <row r="1" spans="1:11">
      <c r="A1" s="398" t="s">
        <v>227</v>
      </c>
      <c r="B1" s="399" t="str">
        <f>'1. key ratios'!B1</f>
        <v>სს იშბანკი საქართველო</v>
      </c>
    </row>
    <row r="2" spans="1:11">
      <c r="A2" s="398" t="s">
        <v>228</v>
      </c>
      <c r="B2" s="400">
        <f>'1. key ratios'!B2</f>
        <v>43100</v>
      </c>
      <c r="C2" s="330"/>
      <c r="D2" s="330"/>
    </row>
    <row r="3" spans="1:11">
      <c r="B3" s="330"/>
      <c r="C3" s="330"/>
      <c r="D3" s="330"/>
    </row>
    <row r="4" spans="1:11" ht="14.4" thickBot="1">
      <c r="A4" s="329" t="s">
        <v>833</v>
      </c>
      <c r="B4" s="296" t="s">
        <v>832</v>
      </c>
      <c r="C4" s="330"/>
      <c r="D4" s="330"/>
    </row>
    <row r="5" spans="1:11" ht="30" customHeight="1">
      <c r="A5" s="579"/>
      <c r="B5" s="580"/>
      <c r="C5" s="577" t="s">
        <v>883</v>
      </c>
      <c r="D5" s="577"/>
      <c r="E5" s="577"/>
      <c r="F5" s="577" t="s">
        <v>884</v>
      </c>
      <c r="G5" s="577"/>
      <c r="H5" s="577"/>
      <c r="I5" s="577" t="s">
        <v>885</v>
      </c>
      <c r="J5" s="577"/>
      <c r="K5" s="578"/>
    </row>
    <row r="6" spans="1:11">
      <c r="A6" s="327"/>
      <c r="B6" s="328"/>
      <c r="C6" s="331" t="s">
        <v>29</v>
      </c>
      <c r="D6" s="331" t="s">
        <v>134</v>
      </c>
      <c r="E6" s="331" t="s">
        <v>70</v>
      </c>
      <c r="F6" s="331" t="s">
        <v>29</v>
      </c>
      <c r="G6" s="331" t="s">
        <v>134</v>
      </c>
      <c r="H6" s="331" t="s">
        <v>70</v>
      </c>
      <c r="I6" s="331" t="s">
        <v>29</v>
      </c>
      <c r="J6" s="331" t="s">
        <v>134</v>
      </c>
      <c r="K6" s="336" t="s">
        <v>70</v>
      </c>
    </row>
    <row r="7" spans="1:11">
      <c r="A7" s="337" t="s">
        <v>803</v>
      </c>
      <c r="B7" s="326"/>
      <c r="C7" s="326"/>
      <c r="D7" s="326"/>
      <c r="E7" s="326"/>
      <c r="F7" s="520"/>
      <c r="G7" s="520"/>
      <c r="H7" s="520"/>
      <c r="I7" s="326"/>
      <c r="J7" s="326"/>
      <c r="K7" s="338"/>
    </row>
    <row r="8" spans="1:11">
      <c r="A8" s="325">
        <v>1</v>
      </c>
      <c r="B8" s="310" t="s">
        <v>803</v>
      </c>
      <c r="C8" s="306"/>
      <c r="D8" s="306"/>
      <c r="E8" s="306"/>
      <c r="F8" s="510">
        <v>18395521.988000002</v>
      </c>
      <c r="G8" s="510">
        <v>37850683.140000001</v>
      </c>
      <c r="H8" s="521">
        <f>F8+G8</f>
        <v>56246205.128000006</v>
      </c>
      <c r="I8" s="510">
        <v>16894132.378000002</v>
      </c>
      <c r="J8" s="510">
        <v>29893625.279999997</v>
      </c>
      <c r="K8" s="524">
        <f>J8+I8</f>
        <v>46787757.658</v>
      </c>
    </row>
    <row r="9" spans="1:11">
      <c r="A9" s="337" t="s">
        <v>804</v>
      </c>
      <c r="B9" s="326"/>
      <c r="C9" s="326"/>
      <c r="D9" s="326"/>
      <c r="E9" s="326"/>
      <c r="F9" s="326"/>
      <c r="G9" s="326"/>
      <c r="H9" s="326"/>
      <c r="I9" s="326"/>
      <c r="J9" s="326"/>
      <c r="K9" s="338"/>
    </row>
    <row r="10" spans="1:11">
      <c r="A10" s="339">
        <v>2</v>
      </c>
      <c r="B10" s="311" t="s">
        <v>805</v>
      </c>
      <c r="C10" s="509">
        <v>851895.17000000039</v>
      </c>
      <c r="D10" s="510">
        <v>49905069.200000003</v>
      </c>
      <c r="E10" s="511">
        <f t="shared" ref="E10:E16" si="0">C10+D10</f>
        <v>50756964.370000005</v>
      </c>
      <c r="F10" s="509">
        <v>256217.43335000006</v>
      </c>
      <c r="G10" s="510">
        <v>2524486.9383500004</v>
      </c>
      <c r="H10" s="511">
        <f>F10+G10</f>
        <v>2780704.3717000005</v>
      </c>
      <c r="I10" s="510">
        <v>62565.295500000022</v>
      </c>
      <c r="J10" s="510">
        <v>705432.4040000001</v>
      </c>
      <c r="K10" s="524">
        <f t="shared" ref="K10:K15" si="1">J10+I10</f>
        <v>767997.6995000001</v>
      </c>
    </row>
    <row r="11" spans="1:11">
      <c r="A11" s="339">
        <v>3</v>
      </c>
      <c r="B11" s="311" t="s">
        <v>806</v>
      </c>
      <c r="C11" s="509">
        <v>6843002.3800000008</v>
      </c>
      <c r="D11" s="510">
        <v>130007757.41500001</v>
      </c>
      <c r="E11" s="511">
        <f t="shared" si="0"/>
        <v>136850759.79500002</v>
      </c>
      <c r="F11" s="509">
        <v>3595394.4715</v>
      </c>
      <c r="G11" s="510">
        <v>17755695.113249999</v>
      </c>
      <c r="H11" s="511">
        <f t="shared" ref="H11:H16" si="2">F11+G11</f>
        <v>21351089.584749997</v>
      </c>
      <c r="I11" s="510">
        <v>2187431.5975000001</v>
      </c>
      <c r="J11" s="510">
        <v>22735958.823100001</v>
      </c>
      <c r="K11" s="524">
        <f t="shared" si="1"/>
        <v>24923390.420600001</v>
      </c>
    </row>
    <row r="12" spans="1:11">
      <c r="A12" s="339">
        <v>4</v>
      </c>
      <c r="B12" s="311" t="s">
        <v>807</v>
      </c>
      <c r="C12" s="509"/>
      <c r="D12" s="510"/>
      <c r="E12" s="511">
        <f t="shared" si="0"/>
        <v>0</v>
      </c>
      <c r="F12" s="509"/>
      <c r="G12" s="510"/>
      <c r="H12" s="511">
        <f t="shared" si="2"/>
        <v>0</v>
      </c>
      <c r="I12" s="510"/>
      <c r="J12" s="510"/>
      <c r="K12" s="524">
        <f t="shared" si="1"/>
        <v>0</v>
      </c>
    </row>
    <row r="13" spans="1:11">
      <c r="A13" s="339">
        <v>5</v>
      </c>
      <c r="B13" s="311" t="s">
        <v>808</v>
      </c>
      <c r="C13" s="509">
        <v>1242544.26</v>
      </c>
      <c r="D13" s="510">
        <v>13746743.609999999</v>
      </c>
      <c r="E13" s="511">
        <f t="shared" si="0"/>
        <v>14989287.869999999</v>
      </c>
      <c r="F13" s="509">
        <v>135636.864</v>
      </c>
      <c r="G13" s="510">
        <v>1919338.0380000002</v>
      </c>
      <c r="H13" s="511">
        <f t="shared" si="2"/>
        <v>2054974.9020000002</v>
      </c>
      <c r="I13" s="510">
        <v>65437.437999999995</v>
      </c>
      <c r="J13" s="510">
        <v>950880.16500000004</v>
      </c>
      <c r="K13" s="524">
        <f t="shared" si="1"/>
        <v>1016317.603</v>
      </c>
    </row>
    <row r="14" spans="1:11">
      <c r="A14" s="339">
        <v>6</v>
      </c>
      <c r="B14" s="311" t="s">
        <v>823</v>
      </c>
      <c r="C14" s="509"/>
      <c r="D14" s="510"/>
      <c r="E14" s="511">
        <f t="shared" si="0"/>
        <v>0</v>
      </c>
      <c r="F14" s="509"/>
      <c r="G14" s="510"/>
      <c r="H14" s="511">
        <f t="shared" si="2"/>
        <v>0</v>
      </c>
      <c r="I14" s="510"/>
      <c r="J14" s="510"/>
      <c r="K14" s="524">
        <f t="shared" si="1"/>
        <v>0</v>
      </c>
    </row>
    <row r="15" spans="1:11">
      <c r="A15" s="339">
        <v>7</v>
      </c>
      <c r="B15" s="311" t="s">
        <v>810</v>
      </c>
      <c r="C15" s="509">
        <v>12611.529999999999</v>
      </c>
      <c r="D15" s="510">
        <v>5265429.5500000007</v>
      </c>
      <c r="E15" s="511">
        <f t="shared" si="0"/>
        <v>5278041.080000001</v>
      </c>
      <c r="F15" s="509"/>
      <c r="G15" s="510"/>
      <c r="H15" s="511">
        <f t="shared" si="2"/>
        <v>0</v>
      </c>
      <c r="I15" s="510"/>
      <c r="J15" s="510"/>
      <c r="K15" s="524">
        <f t="shared" si="1"/>
        <v>0</v>
      </c>
    </row>
    <row r="16" spans="1:11">
      <c r="A16" s="339">
        <v>8</v>
      </c>
      <c r="B16" s="312" t="s">
        <v>811</v>
      </c>
      <c r="C16" s="512">
        <f>SUM(C10:C15)</f>
        <v>8950053.3399999999</v>
      </c>
      <c r="D16" s="512">
        <f>SUM(D10:D15)</f>
        <v>198924999.77500004</v>
      </c>
      <c r="E16" s="511">
        <f t="shared" si="0"/>
        <v>207875053.11500004</v>
      </c>
      <c r="F16" s="512">
        <f>SUM(F10:F15)</f>
        <v>3987248.7688500001</v>
      </c>
      <c r="G16" s="512">
        <f>SUM(G10:G15)</f>
        <v>22199520.089599997</v>
      </c>
      <c r="H16" s="511">
        <f t="shared" si="2"/>
        <v>26186768.858449996</v>
      </c>
      <c r="I16" s="512">
        <f>SUM(I10:I15)</f>
        <v>2315434.3310000002</v>
      </c>
      <c r="J16" s="512">
        <f>SUM(J10:J15)</f>
        <v>24392271.392099999</v>
      </c>
      <c r="K16" s="524">
        <f t="shared" ref="K16" si="3">I16+J16</f>
        <v>26707705.723099999</v>
      </c>
    </row>
    <row r="17" spans="1:11">
      <c r="A17" s="337" t="s">
        <v>812</v>
      </c>
      <c r="B17" s="326"/>
      <c r="C17" s="326"/>
      <c r="D17" s="326"/>
      <c r="E17" s="326"/>
      <c r="F17" s="326"/>
      <c r="G17" s="326"/>
      <c r="H17" s="326"/>
      <c r="I17" s="326"/>
      <c r="J17" s="326"/>
      <c r="K17" s="338"/>
    </row>
    <row r="18" spans="1:11">
      <c r="A18" s="339">
        <v>9</v>
      </c>
      <c r="B18" s="311" t="s">
        <v>813</v>
      </c>
      <c r="C18" s="509">
        <v>0</v>
      </c>
      <c r="D18" s="510">
        <v>0</v>
      </c>
      <c r="E18" s="511">
        <f>C18+D18</f>
        <v>0</v>
      </c>
      <c r="F18" s="510">
        <v>0</v>
      </c>
      <c r="G18" s="510">
        <v>0</v>
      </c>
      <c r="H18" s="511">
        <f>F18+G18</f>
        <v>0</v>
      </c>
      <c r="I18" s="510"/>
      <c r="J18" s="510"/>
      <c r="K18" s="524">
        <f>J18+I18</f>
        <v>0</v>
      </c>
    </row>
    <row r="19" spans="1:11">
      <c r="A19" s="339">
        <v>10</v>
      </c>
      <c r="B19" s="311" t="s">
        <v>814</v>
      </c>
      <c r="C19" s="509">
        <v>29535161.479999989</v>
      </c>
      <c r="D19" s="510">
        <v>164568242.56999999</v>
      </c>
      <c r="E19" s="511">
        <f>C19+D19</f>
        <v>194103404.04999998</v>
      </c>
      <c r="F19" s="510">
        <v>2433457.7050000001</v>
      </c>
      <c r="G19" s="510">
        <v>1206583.895</v>
      </c>
      <c r="H19" s="511">
        <f t="shared" ref="H19:H21" si="4">F19+G19</f>
        <v>3640041.6</v>
      </c>
      <c r="I19" s="510">
        <v>3934847.3149999999</v>
      </c>
      <c r="J19" s="510">
        <v>16494088.775</v>
      </c>
      <c r="K19" s="524">
        <f>J19+I19</f>
        <v>20428936.09</v>
      </c>
    </row>
    <row r="20" spans="1:11">
      <c r="A20" s="339">
        <v>11</v>
      </c>
      <c r="B20" s="311" t="s">
        <v>815</v>
      </c>
      <c r="C20" s="509">
        <v>2171412.5</v>
      </c>
      <c r="D20" s="510">
        <v>3677035.7</v>
      </c>
      <c r="E20" s="511">
        <f>C20+D20</f>
        <v>5848448.2000000002</v>
      </c>
      <c r="F20" s="510">
        <v>228750</v>
      </c>
      <c r="G20" s="510">
        <v>0</v>
      </c>
      <c r="H20" s="511">
        <f t="shared" si="4"/>
        <v>228750</v>
      </c>
      <c r="I20" s="510">
        <v>228750</v>
      </c>
      <c r="J20" s="510">
        <v>0</v>
      </c>
      <c r="K20" s="524">
        <f>J20+I20</f>
        <v>228750</v>
      </c>
    </row>
    <row r="21" spans="1:11" ht="14.4" thickBot="1">
      <c r="A21" s="226">
        <v>12</v>
      </c>
      <c r="B21" s="340" t="s">
        <v>816</v>
      </c>
      <c r="C21" s="522">
        <f>SUM(C18:C20)</f>
        <v>31706573.979999989</v>
      </c>
      <c r="D21" s="522">
        <f>SUM(D18:D20)</f>
        <v>168245278.26999998</v>
      </c>
      <c r="E21" s="523">
        <f>C21+D21</f>
        <v>199951852.24999997</v>
      </c>
      <c r="F21" s="513">
        <f>SUM(F18:F20)</f>
        <v>2662207.7050000001</v>
      </c>
      <c r="G21" s="513">
        <f>SUM(G18:G20)</f>
        <v>1206583.895</v>
      </c>
      <c r="H21" s="511">
        <f t="shared" si="4"/>
        <v>3868791.6</v>
      </c>
      <c r="I21" s="513">
        <f>SUM(I18:I20)</f>
        <v>4163597.3149999999</v>
      </c>
      <c r="J21" s="513">
        <f>SUM(J18:J20)</f>
        <v>16494088.775</v>
      </c>
      <c r="K21" s="525">
        <f t="shared" ref="K21" si="5">I21+J21</f>
        <v>20657686.09</v>
      </c>
    </row>
    <row r="22" spans="1:11" ht="38.25" customHeight="1" thickBot="1">
      <c r="A22" s="323"/>
      <c r="B22" s="324"/>
      <c r="C22" s="324"/>
      <c r="D22" s="324"/>
      <c r="E22" s="324"/>
      <c r="F22" s="576" t="s">
        <v>817</v>
      </c>
      <c r="G22" s="577"/>
      <c r="H22" s="577"/>
      <c r="I22" s="576" t="s">
        <v>818</v>
      </c>
      <c r="J22" s="577"/>
      <c r="K22" s="578"/>
    </row>
    <row r="23" spans="1:11">
      <c r="A23" s="316">
        <v>13</v>
      </c>
      <c r="B23" s="313" t="s">
        <v>803</v>
      </c>
      <c r="C23" s="322"/>
      <c r="D23" s="322"/>
      <c r="E23" s="322"/>
      <c r="F23" s="514">
        <v>18395521.988000002</v>
      </c>
      <c r="G23" s="514">
        <v>37850683.140000001</v>
      </c>
      <c r="H23" s="516">
        <f>F23+G23</f>
        <v>56246205.128000006</v>
      </c>
      <c r="I23" s="514">
        <v>16894132.378000002</v>
      </c>
      <c r="J23" s="514">
        <v>29893625.279999997</v>
      </c>
      <c r="K23" s="526">
        <f>I23+J23</f>
        <v>46787757.658</v>
      </c>
    </row>
    <row r="24" spans="1:11" ht="14.4" thickBot="1">
      <c r="A24" s="317">
        <v>14</v>
      </c>
      <c r="B24" s="314" t="s">
        <v>819</v>
      </c>
      <c r="C24" s="341"/>
      <c r="D24" s="320"/>
      <c r="E24" s="321"/>
      <c r="F24" s="515">
        <v>1325041.0638500005</v>
      </c>
      <c r="G24" s="515">
        <v>20992936.194600001</v>
      </c>
      <c r="H24" s="517">
        <f>F24+G24</f>
        <v>22317977.258450001</v>
      </c>
      <c r="I24" s="515">
        <v>578858.58275000006</v>
      </c>
      <c r="J24" s="515">
        <v>7898182.6170999985</v>
      </c>
      <c r="K24" s="527">
        <f>I24+J24</f>
        <v>8477041.1998499986</v>
      </c>
    </row>
    <row r="25" spans="1:11" ht="14.4" thickBot="1">
      <c r="A25" s="318">
        <v>15</v>
      </c>
      <c r="B25" s="315" t="s">
        <v>820</v>
      </c>
      <c r="C25" s="319"/>
      <c r="D25" s="319"/>
      <c r="E25" s="319"/>
      <c r="F25" s="518">
        <v>13.88298256549915</v>
      </c>
      <c r="G25" s="518">
        <v>1.8030199677230623</v>
      </c>
      <c r="H25" s="519">
        <v>2.5202196631284828</v>
      </c>
      <c r="I25" s="518">
        <v>29.185249871809042</v>
      </c>
      <c r="J25" s="518">
        <v>3.7848739044446327</v>
      </c>
      <c r="K25" s="528">
        <v>7.0073795395360197</v>
      </c>
    </row>
    <row r="28" spans="1:11" ht="41.4">
      <c r="B28" s="24" t="s">
        <v>882</v>
      </c>
    </row>
    <row r="29" spans="1:11">
      <c r="B29" s="329" t="s">
        <v>886</v>
      </c>
    </row>
  </sheetData>
  <mergeCells count="6">
    <mergeCell ref="F22:H22"/>
    <mergeCell ref="I22:K22"/>
    <mergeCell ref="A5:B5"/>
    <mergeCell ref="C5:E5"/>
    <mergeCell ref="F5:H5"/>
    <mergeCell ref="I5:K5"/>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N22"/>
  <sheetViews>
    <sheetView showGridLines="0" workbookViewId="0">
      <pane xSplit="1" ySplit="5" topLeftCell="B6" activePane="bottomRight" state="frozen"/>
      <selection pane="topRight" activeCell="B1" sqref="B1"/>
      <selection pane="bottomLeft" activeCell="A5" sqref="A5"/>
      <selection pane="bottomRight"/>
    </sheetView>
  </sheetViews>
  <sheetFormatPr defaultColWidth="9.109375" defaultRowHeight="13.8"/>
  <cols>
    <col min="1" max="1" width="10.5546875" style="70" bestFit="1" customWidth="1"/>
    <col min="2" max="2" width="95" style="70" customWidth="1"/>
    <col min="3" max="3" width="12.5546875" style="70" bestFit="1" customWidth="1"/>
    <col min="4" max="4" width="10" style="70" bestFit="1" customWidth="1"/>
    <col min="5" max="5" width="18.33203125" style="70" bestFit="1" customWidth="1"/>
    <col min="6" max="13" width="10.6640625" style="70" customWidth="1"/>
    <col min="14" max="14" width="31" style="70" bestFit="1" customWidth="1"/>
    <col min="15" max="16384" width="9.109375" style="13"/>
  </cols>
  <sheetData>
    <row r="1" spans="1:14">
      <c r="A1" s="398" t="s">
        <v>227</v>
      </c>
      <c r="B1" s="399" t="str">
        <f>'1. key ratios'!B1</f>
        <v>სს იშბანკი საქართველო</v>
      </c>
    </row>
    <row r="2" spans="1:14" ht="14.25" customHeight="1">
      <c r="A2" s="398" t="s">
        <v>228</v>
      </c>
      <c r="B2" s="400">
        <f>'1. key ratios'!B2</f>
        <v>43100</v>
      </c>
    </row>
    <row r="3" spans="1:14" ht="14.25" customHeight="1"/>
    <row r="4" spans="1:14" ht="14.4" thickBot="1">
      <c r="A4" s="2" t="s">
        <v>665</v>
      </c>
      <c r="B4" s="95" t="s">
        <v>79</v>
      </c>
    </row>
    <row r="5" spans="1:14" s="26" customFormat="1">
      <c r="A5" s="179"/>
      <c r="B5" s="180"/>
      <c r="C5" s="181" t="s">
        <v>0</v>
      </c>
      <c r="D5" s="181" t="s">
        <v>1</v>
      </c>
      <c r="E5" s="181" t="s">
        <v>2</v>
      </c>
      <c r="F5" s="181" t="s">
        <v>3</v>
      </c>
      <c r="G5" s="181" t="s">
        <v>4</v>
      </c>
      <c r="H5" s="181" t="s">
        <v>6</v>
      </c>
      <c r="I5" s="181" t="s">
        <v>278</v>
      </c>
      <c r="J5" s="181" t="s">
        <v>279</v>
      </c>
      <c r="K5" s="181" t="s">
        <v>280</v>
      </c>
      <c r="L5" s="181" t="s">
        <v>281</v>
      </c>
      <c r="M5" s="181" t="s">
        <v>282</v>
      </c>
      <c r="N5" s="182" t="s">
        <v>283</v>
      </c>
    </row>
    <row r="6" spans="1:14" ht="41.4">
      <c r="A6" s="171"/>
      <c r="B6" s="107"/>
      <c r="C6" s="108" t="s">
        <v>89</v>
      </c>
      <c r="D6" s="109" t="s">
        <v>78</v>
      </c>
      <c r="E6" s="110" t="s">
        <v>88</v>
      </c>
      <c r="F6" s="111">
        <v>0</v>
      </c>
      <c r="G6" s="111">
        <v>0.2</v>
      </c>
      <c r="H6" s="111">
        <v>0.35</v>
      </c>
      <c r="I6" s="111">
        <v>0.5</v>
      </c>
      <c r="J6" s="111">
        <v>0.75</v>
      </c>
      <c r="K6" s="111">
        <v>1</v>
      </c>
      <c r="L6" s="111">
        <v>1.5</v>
      </c>
      <c r="M6" s="111">
        <v>2.5</v>
      </c>
      <c r="N6" s="172" t="s">
        <v>79</v>
      </c>
    </row>
    <row r="7" spans="1:14">
      <c r="A7" s="173">
        <v>1</v>
      </c>
      <c r="B7" s="112" t="s">
        <v>80</v>
      </c>
      <c r="C7" s="282">
        <f>SUM(C8:C13)</f>
        <v>0</v>
      </c>
      <c r="D7" s="107"/>
      <c r="E7" s="285">
        <f t="shared" ref="E7:M7" si="0">SUM(E8:E13)</f>
        <v>0</v>
      </c>
      <c r="F7" s="282">
        <f>SUM(F8:F13)</f>
        <v>0</v>
      </c>
      <c r="G7" s="282">
        <f t="shared" si="0"/>
        <v>0</v>
      </c>
      <c r="H7" s="282">
        <f t="shared" si="0"/>
        <v>0</v>
      </c>
      <c r="I7" s="282">
        <f t="shared" si="0"/>
        <v>0</v>
      </c>
      <c r="J7" s="282">
        <f t="shared" si="0"/>
        <v>0</v>
      </c>
      <c r="K7" s="282">
        <f t="shared" si="0"/>
        <v>0</v>
      </c>
      <c r="L7" s="282">
        <f t="shared" si="0"/>
        <v>0</v>
      </c>
      <c r="M7" s="282">
        <f t="shared" si="0"/>
        <v>0</v>
      </c>
      <c r="N7" s="174">
        <f>SUM(N8:N13)</f>
        <v>0</v>
      </c>
    </row>
    <row r="8" spans="1:14">
      <c r="A8" s="173">
        <v>1.1000000000000001</v>
      </c>
      <c r="B8" s="113" t="s">
        <v>81</v>
      </c>
      <c r="C8" s="283">
        <v>0</v>
      </c>
      <c r="D8" s="114">
        <v>0.02</v>
      </c>
      <c r="E8" s="285">
        <f>C8*D8</f>
        <v>0</v>
      </c>
      <c r="F8" s="283"/>
      <c r="G8" s="283"/>
      <c r="H8" s="283"/>
      <c r="I8" s="283"/>
      <c r="J8" s="283"/>
      <c r="K8" s="283"/>
      <c r="L8" s="283"/>
      <c r="M8" s="283"/>
      <c r="N8" s="174">
        <f>SUMPRODUCT($F$6:$M$6,F8:M8)</f>
        <v>0</v>
      </c>
    </row>
    <row r="9" spans="1:14">
      <c r="A9" s="173">
        <v>1.2</v>
      </c>
      <c r="B9" s="113" t="s">
        <v>82</v>
      </c>
      <c r="C9" s="283">
        <v>0</v>
      </c>
      <c r="D9" s="114">
        <v>0.05</v>
      </c>
      <c r="E9" s="285">
        <f>C9*D9</f>
        <v>0</v>
      </c>
      <c r="F9" s="283"/>
      <c r="G9" s="283"/>
      <c r="H9" s="283"/>
      <c r="I9" s="283"/>
      <c r="J9" s="283"/>
      <c r="K9" s="283"/>
      <c r="L9" s="283"/>
      <c r="M9" s="283"/>
      <c r="N9" s="174">
        <f t="shared" ref="N9:N12" si="1">SUMPRODUCT($F$6:$M$6,F9:M9)</f>
        <v>0</v>
      </c>
    </row>
    <row r="10" spans="1:14">
      <c r="A10" s="173">
        <v>1.3</v>
      </c>
      <c r="B10" s="113" t="s">
        <v>83</v>
      </c>
      <c r="C10" s="283">
        <v>0</v>
      </c>
      <c r="D10" s="114">
        <v>0.08</v>
      </c>
      <c r="E10" s="285">
        <f>C10*D10</f>
        <v>0</v>
      </c>
      <c r="F10" s="283"/>
      <c r="G10" s="283"/>
      <c r="H10" s="283"/>
      <c r="I10" s="283"/>
      <c r="J10" s="283"/>
      <c r="K10" s="283"/>
      <c r="L10" s="283"/>
      <c r="M10" s="283"/>
      <c r="N10" s="174">
        <f>SUMPRODUCT($F$6:$M$6,F10:M10)</f>
        <v>0</v>
      </c>
    </row>
    <row r="11" spans="1:14">
      <c r="A11" s="173">
        <v>1.4</v>
      </c>
      <c r="B11" s="113" t="s">
        <v>84</v>
      </c>
      <c r="C11" s="283">
        <v>0</v>
      </c>
      <c r="D11" s="114">
        <v>0.11</v>
      </c>
      <c r="E11" s="285">
        <f>C11*D11</f>
        <v>0</v>
      </c>
      <c r="F11" s="283"/>
      <c r="G11" s="283"/>
      <c r="H11" s="283"/>
      <c r="I11" s="283"/>
      <c r="J11" s="283"/>
      <c r="K11" s="283"/>
      <c r="L11" s="283"/>
      <c r="M11" s="283"/>
      <c r="N11" s="174">
        <f t="shared" si="1"/>
        <v>0</v>
      </c>
    </row>
    <row r="12" spans="1:14">
      <c r="A12" s="173">
        <v>1.5</v>
      </c>
      <c r="B12" s="113" t="s">
        <v>85</v>
      </c>
      <c r="C12" s="283">
        <v>0</v>
      </c>
      <c r="D12" s="114">
        <v>0.14000000000000001</v>
      </c>
      <c r="E12" s="285">
        <f>C12*D12</f>
        <v>0</v>
      </c>
      <c r="F12" s="283"/>
      <c r="G12" s="283"/>
      <c r="H12" s="283"/>
      <c r="I12" s="283"/>
      <c r="J12" s="283"/>
      <c r="K12" s="283"/>
      <c r="L12" s="283"/>
      <c r="M12" s="283"/>
      <c r="N12" s="174">
        <f t="shared" si="1"/>
        <v>0</v>
      </c>
    </row>
    <row r="13" spans="1:14">
      <c r="A13" s="173">
        <v>1.6</v>
      </c>
      <c r="B13" s="115" t="s">
        <v>86</v>
      </c>
      <c r="C13" s="283">
        <v>0</v>
      </c>
      <c r="D13" s="116"/>
      <c r="E13" s="283"/>
      <c r="F13" s="283"/>
      <c r="G13" s="283"/>
      <c r="H13" s="283"/>
      <c r="I13" s="283"/>
      <c r="J13" s="283"/>
      <c r="K13" s="283"/>
      <c r="L13" s="283"/>
      <c r="M13" s="283"/>
      <c r="N13" s="174">
        <f>SUMPRODUCT($F$6:$M$6,F13:M13)</f>
        <v>0</v>
      </c>
    </row>
    <row r="14" spans="1:14">
      <c r="A14" s="173">
        <v>2</v>
      </c>
      <c r="B14" s="117" t="s">
        <v>87</v>
      </c>
      <c r="C14" s="282">
        <f>SUM(C15:C20)</f>
        <v>0</v>
      </c>
      <c r="D14" s="107"/>
      <c r="E14" s="285">
        <f t="shared" ref="E14:M14" si="2">SUM(E15:E20)</f>
        <v>0</v>
      </c>
      <c r="F14" s="283">
        <f t="shared" si="2"/>
        <v>0</v>
      </c>
      <c r="G14" s="283">
        <f t="shared" si="2"/>
        <v>0</v>
      </c>
      <c r="H14" s="283">
        <f t="shared" si="2"/>
        <v>0</v>
      </c>
      <c r="I14" s="283">
        <f t="shared" si="2"/>
        <v>0</v>
      </c>
      <c r="J14" s="283">
        <f t="shared" si="2"/>
        <v>0</v>
      </c>
      <c r="K14" s="283">
        <f t="shared" si="2"/>
        <v>0</v>
      </c>
      <c r="L14" s="283">
        <f t="shared" si="2"/>
        <v>0</v>
      </c>
      <c r="M14" s="283">
        <f t="shared" si="2"/>
        <v>0</v>
      </c>
      <c r="N14" s="174">
        <f>SUM(N15:N20)</f>
        <v>0</v>
      </c>
    </row>
    <row r="15" spans="1:14">
      <c r="A15" s="173">
        <v>2.1</v>
      </c>
      <c r="B15" s="115" t="s">
        <v>81</v>
      </c>
      <c r="C15" s="283"/>
      <c r="D15" s="114">
        <v>5.0000000000000001E-3</v>
      </c>
      <c r="E15" s="285">
        <f>C15*D15</f>
        <v>0</v>
      </c>
      <c r="F15" s="283"/>
      <c r="G15" s="283"/>
      <c r="H15" s="283"/>
      <c r="I15" s="283"/>
      <c r="J15" s="283"/>
      <c r="K15" s="283"/>
      <c r="L15" s="283"/>
      <c r="M15" s="283"/>
      <c r="N15" s="174">
        <f>SUMPRODUCT($F$6:$M$6,F15:M15)</f>
        <v>0</v>
      </c>
    </row>
    <row r="16" spans="1:14">
      <c r="A16" s="173">
        <v>2.2000000000000002</v>
      </c>
      <c r="B16" s="115" t="s">
        <v>82</v>
      </c>
      <c r="C16" s="283"/>
      <c r="D16" s="114">
        <v>0.01</v>
      </c>
      <c r="E16" s="285">
        <f>C16*D16</f>
        <v>0</v>
      </c>
      <c r="F16" s="283"/>
      <c r="G16" s="283"/>
      <c r="H16" s="283"/>
      <c r="I16" s="283"/>
      <c r="J16" s="283"/>
      <c r="K16" s="283"/>
      <c r="L16" s="283"/>
      <c r="M16" s="283"/>
      <c r="N16" s="174">
        <f t="shared" ref="N16:N20" si="3">SUMPRODUCT($F$6:$M$6,F16:M16)</f>
        <v>0</v>
      </c>
    </row>
    <row r="17" spans="1:14">
      <c r="A17" s="173">
        <v>2.2999999999999998</v>
      </c>
      <c r="B17" s="115" t="s">
        <v>83</v>
      </c>
      <c r="C17" s="283"/>
      <c r="D17" s="114">
        <v>0.02</v>
      </c>
      <c r="E17" s="285">
        <f>C17*D17</f>
        <v>0</v>
      </c>
      <c r="F17" s="283"/>
      <c r="G17" s="283"/>
      <c r="H17" s="283"/>
      <c r="I17" s="283"/>
      <c r="J17" s="283"/>
      <c r="K17" s="283"/>
      <c r="L17" s="283"/>
      <c r="M17" s="283"/>
      <c r="N17" s="174">
        <f t="shared" si="3"/>
        <v>0</v>
      </c>
    </row>
    <row r="18" spans="1:14">
      <c r="A18" s="173">
        <v>2.4</v>
      </c>
      <c r="B18" s="115" t="s">
        <v>84</v>
      </c>
      <c r="C18" s="283"/>
      <c r="D18" s="114">
        <v>0.03</v>
      </c>
      <c r="E18" s="285">
        <f>C18*D18</f>
        <v>0</v>
      </c>
      <c r="F18" s="283"/>
      <c r="G18" s="283"/>
      <c r="H18" s="283"/>
      <c r="I18" s="283"/>
      <c r="J18" s="283"/>
      <c r="K18" s="283"/>
      <c r="L18" s="283"/>
      <c r="M18" s="283"/>
      <c r="N18" s="174">
        <f t="shared" si="3"/>
        <v>0</v>
      </c>
    </row>
    <row r="19" spans="1:14">
      <c r="A19" s="173">
        <v>2.5</v>
      </c>
      <c r="B19" s="115" t="s">
        <v>85</v>
      </c>
      <c r="C19" s="283"/>
      <c r="D19" s="114">
        <v>0.04</v>
      </c>
      <c r="E19" s="285">
        <f>C19*D19</f>
        <v>0</v>
      </c>
      <c r="F19" s="283"/>
      <c r="G19" s="283"/>
      <c r="H19" s="283"/>
      <c r="I19" s="283"/>
      <c r="J19" s="283"/>
      <c r="K19" s="283"/>
      <c r="L19" s="283"/>
      <c r="M19" s="283"/>
      <c r="N19" s="174">
        <f t="shared" si="3"/>
        <v>0</v>
      </c>
    </row>
    <row r="20" spans="1:14">
      <c r="A20" s="173">
        <v>2.6</v>
      </c>
      <c r="B20" s="115" t="s">
        <v>86</v>
      </c>
      <c r="C20" s="283"/>
      <c r="D20" s="116"/>
      <c r="E20" s="286"/>
      <c r="F20" s="283"/>
      <c r="G20" s="283"/>
      <c r="H20" s="283"/>
      <c r="I20" s="283"/>
      <c r="J20" s="283"/>
      <c r="K20" s="283"/>
      <c r="L20" s="283"/>
      <c r="M20" s="283"/>
      <c r="N20" s="174">
        <f t="shared" si="3"/>
        <v>0</v>
      </c>
    </row>
    <row r="21" spans="1:14" ht="14.4" thickBot="1">
      <c r="A21" s="175">
        <v>3</v>
      </c>
      <c r="B21" s="176" t="s">
        <v>70</v>
      </c>
      <c r="C21" s="284">
        <f>C14+C7</f>
        <v>0</v>
      </c>
      <c r="D21" s="177"/>
      <c r="E21" s="287">
        <f>E14+E7</f>
        <v>0</v>
      </c>
      <c r="F21" s="288">
        <f>F7+F14</f>
        <v>0</v>
      </c>
      <c r="G21" s="288">
        <f t="shared" ref="G21:L21" si="4">G7+G14</f>
        <v>0</v>
      </c>
      <c r="H21" s="288">
        <f t="shared" si="4"/>
        <v>0</v>
      </c>
      <c r="I21" s="288">
        <f t="shared" si="4"/>
        <v>0</v>
      </c>
      <c r="J21" s="288">
        <f t="shared" si="4"/>
        <v>0</v>
      </c>
      <c r="K21" s="288">
        <f t="shared" si="4"/>
        <v>0</v>
      </c>
      <c r="L21" s="288">
        <f t="shared" si="4"/>
        <v>0</v>
      </c>
      <c r="M21" s="288">
        <f>M7+M14</f>
        <v>0</v>
      </c>
      <c r="N21" s="178">
        <f>N14+N7</f>
        <v>0</v>
      </c>
    </row>
    <row r="22" spans="1:14">
      <c r="E22" s="289"/>
      <c r="F22" s="289"/>
      <c r="G22" s="289"/>
      <c r="H22" s="289"/>
      <c r="I22" s="289"/>
      <c r="J22" s="289"/>
      <c r="K22" s="289"/>
      <c r="L22" s="289"/>
      <c r="M22" s="289"/>
    </row>
  </sheetData>
  <conditionalFormatting sqref="E8:E12">
    <cfRule type="expression" dxfId="2" priority="2">
      <formula>(C8*D8)&lt;&gt;SUM(#REF!)</formula>
    </cfRule>
  </conditionalFormatting>
  <conditionalFormatting sqref="E20">
    <cfRule type="expression" dxfId="1" priority="3">
      <formula>$E$88&lt;&gt;SUM(#REF!)</formula>
    </cfRule>
  </conditionalFormatting>
  <conditionalFormatting sqref="E15:E19">
    <cfRule type="expression" dxfId="0" priority="1">
      <formula>(C15*D15)&lt;&gt;SUM(#REF!)</formula>
    </cfRule>
  </conditionalFormatting>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C266"/>
  <sheetViews>
    <sheetView showGridLines="0" topLeftCell="A85" zoomScale="110" zoomScaleNormal="110" workbookViewId="0">
      <selection activeCell="B93" sqref="B93:C93"/>
    </sheetView>
  </sheetViews>
  <sheetFormatPr defaultColWidth="43.5546875" defaultRowHeight="12"/>
  <cols>
    <col min="1" max="1" width="5.33203125" style="244" customWidth="1"/>
    <col min="2" max="2" width="66.109375" style="245" customWidth="1"/>
    <col min="3" max="3" width="131.44140625" style="246" customWidth="1"/>
    <col min="4" max="5" width="10.33203125" style="228" customWidth="1"/>
    <col min="6" max="16384" width="43.5546875" style="228"/>
  </cols>
  <sheetData>
    <row r="1" spans="1:3" ht="13.2" thickTop="1" thickBot="1">
      <c r="A1" s="616" t="s">
        <v>369</v>
      </c>
      <c r="B1" s="617"/>
      <c r="C1" s="618"/>
    </row>
    <row r="2" spans="1:3" ht="26.25" customHeight="1">
      <c r="A2" s="229"/>
      <c r="B2" s="636" t="s">
        <v>370</v>
      </c>
      <c r="C2" s="636"/>
    </row>
    <row r="3" spans="1:3" s="234" customFormat="1" ht="11.25" customHeight="1">
      <c r="A3" s="233"/>
      <c r="B3" s="636" t="s">
        <v>675</v>
      </c>
      <c r="C3" s="636"/>
    </row>
    <row r="4" spans="1:3" ht="12" customHeight="1" thickBot="1">
      <c r="A4" s="621" t="s">
        <v>679</v>
      </c>
      <c r="B4" s="622"/>
      <c r="C4" s="623"/>
    </row>
    <row r="5" spans="1:3" ht="12.6" thickTop="1">
      <c r="A5" s="230"/>
      <c r="B5" s="624" t="s">
        <v>371</v>
      </c>
      <c r="C5" s="625"/>
    </row>
    <row r="6" spans="1:3">
      <c r="A6" s="229"/>
      <c r="B6" s="585" t="s">
        <v>676</v>
      </c>
      <c r="C6" s="586"/>
    </row>
    <row r="7" spans="1:3">
      <c r="A7" s="229"/>
      <c r="B7" s="585" t="s">
        <v>372</v>
      </c>
      <c r="C7" s="586"/>
    </row>
    <row r="8" spans="1:3">
      <c r="A8" s="229"/>
      <c r="B8" s="585" t="s">
        <v>677</v>
      </c>
      <c r="C8" s="586"/>
    </row>
    <row r="9" spans="1:3">
      <c r="A9" s="229"/>
      <c r="B9" s="637" t="s">
        <v>678</v>
      </c>
      <c r="C9" s="638"/>
    </row>
    <row r="10" spans="1:3">
      <c r="A10" s="229"/>
      <c r="B10" s="628" t="s">
        <v>373</v>
      </c>
      <c r="C10" s="629" t="s">
        <v>373</v>
      </c>
    </row>
    <row r="11" spans="1:3">
      <c r="A11" s="229"/>
      <c r="B11" s="628" t="s">
        <v>374</v>
      </c>
      <c r="C11" s="629" t="s">
        <v>374</v>
      </c>
    </row>
    <row r="12" spans="1:3">
      <c r="A12" s="229"/>
      <c r="B12" s="628" t="s">
        <v>375</v>
      </c>
      <c r="C12" s="629" t="s">
        <v>375</v>
      </c>
    </row>
    <row r="13" spans="1:3">
      <c r="A13" s="229"/>
      <c r="B13" s="628" t="s">
        <v>376</v>
      </c>
      <c r="C13" s="629" t="s">
        <v>376</v>
      </c>
    </row>
    <row r="14" spans="1:3">
      <c r="A14" s="229"/>
      <c r="B14" s="628" t="s">
        <v>377</v>
      </c>
      <c r="C14" s="629" t="s">
        <v>377</v>
      </c>
    </row>
    <row r="15" spans="1:3" ht="21.75" customHeight="1">
      <c r="A15" s="229"/>
      <c r="B15" s="628" t="s">
        <v>378</v>
      </c>
      <c r="C15" s="629" t="s">
        <v>378</v>
      </c>
    </row>
    <row r="16" spans="1:3">
      <c r="A16" s="229"/>
      <c r="B16" s="628" t="s">
        <v>379</v>
      </c>
      <c r="C16" s="629" t="s">
        <v>380</v>
      </c>
    </row>
    <row r="17" spans="1:3">
      <c r="A17" s="229"/>
      <c r="B17" s="628" t="s">
        <v>381</v>
      </c>
      <c r="C17" s="629" t="s">
        <v>382</v>
      </c>
    </row>
    <row r="18" spans="1:3">
      <c r="A18" s="229"/>
      <c r="B18" s="628" t="s">
        <v>383</v>
      </c>
      <c r="C18" s="629" t="s">
        <v>384</v>
      </c>
    </row>
    <row r="19" spans="1:3">
      <c r="A19" s="229"/>
      <c r="B19" s="628" t="s">
        <v>385</v>
      </c>
      <c r="C19" s="629" t="s">
        <v>385</v>
      </c>
    </row>
    <row r="20" spans="1:3">
      <c r="A20" s="229"/>
      <c r="B20" s="628" t="s">
        <v>386</v>
      </c>
      <c r="C20" s="629" t="s">
        <v>386</v>
      </c>
    </row>
    <row r="21" spans="1:3">
      <c r="A21" s="229"/>
      <c r="B21" s="628" t="s">
        <v>387</v>
      </c>
      <c r="C21" s="629" t="s">
        <v>387</v>
      </c>
    </row>
    <row r="22" spans="1:3" ht="23.25" customHeight="1">
      <c r="A22" s="229"/>
      <c r="B22" s="628" t="s">
        <v>388</v>
      </c>
      <c r="C22" s="629" t="s">
        <v>389</v>
      </c>
    </row>
    <row r="23" spans="1:3">
      <c r="A23" s="229"/>
      <c r="B23" s="628" t="s">
        <v>390</v>
      </c>
      <c r="C23" s="629" t="s">
        <v>390</v>
      </c>
    </row>
    <row r="24" spans="1:3">
      <c r="A24" s="229"/>
      <c r="B24" s="628" t="s">
        <v>391</v>
      </c>
      <c r="C24" s="629" t="s">
        <v>392</v>
      </c>
    </row>
    <row r="25" spans="1:3" ht="12.6" thickBot="1">
      <c r="A25" s="231"/>
      <c r="B25" s="634" t="s">
        <v>393</v>
      </c>
      <c r="C25" s="635"/>
    </row>
    <row r="26" spans="1:3" ht="13.2" thickTop="1" thickBot="1">
      <c r="A26" s="621" t="s">
        <v>689</v>
      </c>
      <c r="B26" s="622"/>
      <c r="C26" s="623"/>
    </row>
    <row r="27" spans="1:3" ht="13.2" thickTop="1" thickBot="1">
      <c r="A27" s="232"/>
      <c r="B27" s="639" t="s">
        <v>394</v>
      </c>
      <c r="C27" s="640"/>
    </row>
    <row r="28" spans="1:3" ht="13.2" thickTop="1" thickBot="1">
      <c r="A28" s="621" t="s">
        <v>680</v>
      </c>
      <c r="B28" s="622"/>
      <c r="C28" s="623"/>
    </row>
    <row r="29" spans="1:3" ht="12.6" thickTop="1">
      <c r="A29" s="230"/>
      <c r="B29" s="632" t="s">
        <v>395</v>
      </c>
      <c r="C29" s="633" t="s">
        <v>396</v>
      </c>
    </row>
    <row r="30" spans="1:3">
      <c r="A30" s="229"/>
      <c r="B30" s="583" t="s">
        <v>397</v>
      </c>
      <c r="C30" s="584" t="s">
        <v>398</v>
      </c>
    </row>
    <row r="31" spans="1:3">
      <c r="A31" s="229"/>
      <c r="B31" s="583" t="s">
        <v>399</v>
      </c>
      <c r="C31" s="584" t="s">
        <v>400</v>
      </c>
    </row>
    <row r="32" spans="1:3">
      <c r="A32" s="229"/>
      <c r="B32" s="583" t="s">
        <v>401</v>
      </c>
      <c r="C32" s="584" t="s">
        <v>402</v>
      </c>
    </row>
    <row r="33" spans="1:3">
      <c r="A33" s="229"/>
      <c r="B33" s="583" t="s">
        <v>403</v>
      </c>
      <c r="C33" s="584" t="s">
        <v>404</v>
      </c>
    </row>
    <row r="34" spans="1:3">
      <c r="A34" s="229"/>
      <c r="B34" s="583" t="s">
        <v>405</v>
      </c>
      <c r="C34" s="584" t="s">
        <v>406</v>
      </c>
    </row>
    <row r="35" spans="1:3" ht="23.25" customHeight="1">
      <c r="A35" s="229"/>
      <c r="B35" s="583" t="s">
        <v>407</v>
      </c>
      <c r="C35" s="584" t="s">
        <v>408</v>
      </c>
    </row>
    <row r="36" spans="1:3" ht="24" customHeight="1">
      <c r="A36" s="229"/>
      <c r="B36" s="583" t="s">
        <v>409</v>
      </c>
      <c r="C36" s="584" t="s">
        <v>410</v>
      </c>
    </row>
    <row r="37" spans="1:3" ht="24.75" customHeight="1">
      <c r="A37" s="229"/>
      <c r="B37" s="583" t="s">
        <v>411</v>
      </c>
      <c r="C37" s="584" t="s">
        <v>412</v>
      </c>
    </row>
    <row r="38" spans="1:3" ht="23.25" customHeight="1">
      <c r="A38" s="229"/>
      <c r="B38" s="583" t="s">
        <v>681</v>
      </c>
      <c r="C38" s="584" t="s">
        <v>413</v>
      </c>
    </row>
    <row r="39" spans="1:3" ht="39.75" customHeight="1">
      <c r="A39" s="229"/>
      <c r="B39" s="628" t="s">
        <v>701</v>
      </c>
      <c r="C39" s="629" t="s">
        <v>414</v>
      </c>
    </row>
    <row r="40" spans="1:3" ht="12" customHeight="1">
      <c r="A40" s="229"/>
      <c r="B40" s="583" t="s">
        <v>415</v>
      </c>
      <c r="C40" s="584" t="s">
        <v>416</v>
      </c>
    </row>
    <row r="41" spans="1:3" ht="27" customHeight="1" thickBot="1">
      <c r="A41" s="231"/>
      <c r="B41" s="630" t="s">
        <v>417</v>
      </c>
      <c r="C41" s="631" t="s">
        <v>418</v>
      </c>
    </row>
    <row r="42" spans="1:3" ht="13.2" thickTop="1" thickBot="1">
      <c r="A42" s="621" t="s">
        <v>682</v>
      </c>
      <c r="B42" s="622"/>
      <c r="C42" s="623"/>
    </row>
    <row r="43" spans="1:3" ht="12.6" thickTop="1">
      <c r="A43" s="230"/>
      <c r="B43" s="624" t="s">
        <v>774</v>
      </c>
      <c r="C43" s="625" t="s">
        <v>419</v>
      </c>
    </row>
    <row r="44" spans="1:3">
      <c r="A44" s="229"/>
      <c r="B44" s="585" t="s">
        <v>773</v>
      </c>
      <c r="C44" s="586"/>
    </row>
    <row r="45" spans="1:3" ht="23.25" customHeight="1" thickBot="1">
      <c r="A45" s="231"/>
      <c r="B45" s="611" t="s">
        <v>420</v>
      </c>
      <c r="C45" s="612" t="s">
        <v>421</v>
      </c>
    </row>
    <row r="46" spans="1:3" ht="11.25" customHeight="1" thickTop="1" thickBot="1">
      <c r="A46" s="621" t="s">
        <v>683</v>
      </c>
      <c r="B46" s="622"/>
      <c r="C46" s="623"/>
    </row>
    <row r="47" spans="1:3" ht="26.25" customHeight="1" thickTop="1">
      <c r="A47" s="229"/>
      <c r="B47" s="585" t="s">
        <v>684</v>
      </c>
      <c r="C47" s="586"/>
    </row>
    <row r="48" spans="1:3" ht="12.6" thickBot="1">
      <c r="A48" s="621" t="s">
        <v>685</v>
      </c>
      <c r="B48" s="622"/>
      <c r="C48" s="623"/>
    </row>
    <row r="49" spans="1:3" ht="12.6" thickTop="1">
      <c r="A49" s="230"/>
      <c r="B49" s="624" t="s">
        <v>422</v>
      </c>
      <c r="C49" s="625" t="s">
        <v>422</v>
      </c>
    </row>
    <row r="50" spans="1:3" ht="11.25" customHeight="1">
      <c r="A50" s="229"/>
      <c r="B50" s="585" t="s">
        <v>423</v>
      </c>
      <c r="C50" s="586" t="s">
        <v>423</v>
      </c>
    </row>
    <row r="51" spans="1:3">
      <c r="A51" s="229"/>
      <c r="B51" s="585" t="s">
        <v>424</v>
      </c>
      <c r="C51" s="586" t="s">
        <v>424</v>
      </c>
    </row>
    <row r="52" spans="1:3" ht="11.25" customHeight="1">
      <c r="A52" s="229"/>
      <c r="B52" s="585" t="s">
        <v>801</v>
      </c>
      <c r="C52" s="586" t="s">
        <v>425</v>
      </c>
    </row>
    <row r="53" spans="1:3" ht="33.6" customHeight="1">
      <c r="A53" s="229"/>
      <c r="B53" s="585" t="s">
        <v>426</v>
      </c>
      <c r="C53" s="586" t="s">
        <v>426</v>
      </c>
    </row>
    <row r="54" spans="1:3" ht="11.25" customHeight="1">
      <c r="A54" s="229"/>
      <c r="B54" s="585" t="s">
        <v>794</v>
      </c>
      <c r="C54" s="586" t="s">
        <v>427</v>
      </c>
    </row>
    <row r="55" spans="1:3" ht="11.25" customHeight="1" thickBot="1">
      <c r="A55" s="621" t="s">
        <v>686</v>
      </c>
      <c r="B55" s="622"/>
      <c r="C55" s="623"/>
    </row>
    <row r="56" spans="1:3" ht="12.6" thickTop="1">
      <c r="A56" s="230"/>
      <c r="B56" s="624" t="s">
        <v>422</v>
      </c>
      <c r="C56" s="625" t="s">
        <v>422</v>
      </c>
    </row>
    <row r="57" spans="1:3">
      <c r="A57" s="229"/>
      <c r="B57" s="585" t="s">
        <v>428</v>
      </c>
      <c r="C57" s="586" t="s">
        <v>428</v>
      </c>
    </row>
    <row r="58" spans="1:3">
      <c r="A58" s="229"/>
      <c r="B58" s="585" t="s">
        <v>697</v>
      </c>
      <c r="C58" s="586" t="s">
        <v>429</v>
      </c>
    </row>
    <row r="59" spans="1:3">
      <c r="A59" s="229"/>
      <c r="B59" s="585" t="s">
        <v>430</v>
      </c>
      <c r="C59" s="586" t="s">
        <v>430</v>
      </c>
    </row>
    <row r="60" spans="1:3">
      <c r="A60" s="229"/>
      <c r="B60" s="585" t="s">
        <v>431</v>
      </c>
      <c r="C60" s="586" t="s">
        <v>431</v>
      </c>
    </row>
    <row r="61" spans="1:3">
      <c r="A61" s="229"/>
      <c r="B61" s="585" t="s">
        <v>432</v>
      </c>
      <c r="C61" s="586" t="s">
        <v>432</v>
      </c>
    </row>
    <row r="62" spans="1:3">
      <c r="A62" s="229"/>
      <c r="B62" s="585" t="s">
        <v>698</v>
      </c>
      <c r="C62" s="586" t="s">
        <v>433</v>
      </c>
    </row>
    <row r="63" spans="1:3">
      <c r="A63" s="229"/>
      <c r="B63" s="585" t="s">
        <v>434</v>
      </c>
      <c r="C63" s="586" t="s">
        <v>434</v>
      </c>
    </row>
    <row r="64" spans="1:3" ht="12.6" thickBot="1">
      <c r="A64" s="231"/>
      <c r="B64" s="611" t="s">
        <v>435</v>
      </c>
      <c r="C64" s="612" t="s">
        <v>435</v>
      </c>
    </row>
    <row r="65" spans="1:3" ht="11.25" customHeight="1" thickTop="1">
      <c r="A65" s="587" t="s">
        <v>687</v>
      </c>
      <c r="B65" s="588"/>
      <c r="C65" s="589"/>
    </row>
    <row r="66" spans="1:3" ht="12.6" thickBot="1">
      <c r="A66" s="231"/>
      <c r="B66" s="611" t="s">
        <v>436</v>
      </c>
      <c r="C66" s="612" t="s">
        <v>436</v>
      </c>
    </row>
    <row r="67" spans="1:3" ht="11.25" customHeight="1" thickTop="1" thickBot="1">
      <c r="A67" s="621" t="s">
        <v>688</v>
      </c>
      <c r="B67" s="622"/>
      <c r="C67" s="623"/>
    </row>
    <row r="68" spans="1:3" ht="12.6" thickTop="1">
      <c r="A68" s="230"/>
      <c r="B68" s="624" t="s">
        <v>437</v>
      </c>
      <c r="C68" s="625" t="s">
        <v>437</v>
      </c>
    </row>
    <row r="69" spans="1:3">
      <c r="A69" s="229"/>
      <c r="B69" s="585" t="s">
        <v>438</v>
      </c>
      <c r="C69" s="586" t="s">
        <v>438</v>
      </c>
    </row>
    <row r="70" spans="1:3">
      <c r="A70" s="229"/>
      <c r="B70" s="585" t="s">
        <v>439</v>
      </c>
      <c r="C70" s="586" t="s">
        <v>439</v>
      </c>
    </row>
    <row r="71" spans="1:3" ht="38.25" customHeight="1">
      <c r="A71" s="229"/>
      <c r="B71" s="609" t="s">
        <v>700</v>
      </c>
      <c r="C71" s="610" t="s">
        <v>440</v>
      </c>
    </row>
    <row r="72" spans="1:3" ht="33.75" customHeight="1">
      <c r="A72" s="229"/>
      <c r="B72" s="609" t="s">
        <v>703</v>
      </c>
      <c r="C72" s="610" t="s">
        <v>441</v>
      </c>
    </row>
    <row r="73" spans="1:3" ht="15.75" customHeight="1">
      <c r="A73" s="229"/>
      <c r="B73" s="609" t="s">
        <v>699</v>
      </c>
      <c r="C73" s="610" t="s">
        <v>442</v>
      </c>
    </row>
    <row r="74" spans="1:3">
      <c r="A74" s="229"/>
      <c r="B74" s="585" t="s">
        <v>443</v>
      </c>
      <c r="C74" s="586" t="s">
        <v>443</v>
      </c>
    </row>
    <row r="75" spans="1:3" ht="12.6" thickBot="1">
      <c r="A75" s="231"/>
      <c r="B75" s="611" t="s">
        <v>444</v>
      </c>
      <c r="C75" s="612" t="s">
        <v>444</v>
      </c>
    </row>
    <row r="76" spans="1:3" ht="12.6" thickTop="1">
      <c r="A76" s="587" t="s">
        <v>777</v>
      </c>
      <c r="B76" s="588"/>
      <c r="C76" s="589"/>
    </row>
    <row r="77" spans="1:3">
      <c r="A77" s="229"/>
      <c r="B77" s="585" t="s">
        <v>436</v>
      </c>
      <c r="C77" s="586"/>
    </row>
    <row r="78" spans="1:3">
      <c r="A78" s="229"/>
      <c r="B78" s="585" t="s">
        <v>775</v>
      </c>
      <c r="C78" s="586"/>
    </row>
    <row r="79" spans="1:3">
      <c r="A79" s="229"/>
      <c r="B79" s="585" t="s">
        <v>776</v>
      </c>
      <c r="C79" s="586"/>
    </row>
    <row r="80" spans="1:3">
      <c r="A80" s="587" t="s">
        <v>778</v>
      </c>
      <c r="B80" s="588"/>
      <c r="C80" s="589"/>
    </row>
    <row r="81" spans="1:3">
      <c r="A81" s="229"/>
      <c r="B81" s="585" t="s">
        <v>436</v>
      </c>
      <c r="C81" s="586"/>
    </row>
    <row r="82" spans="1:3">
      <c r="A82" s="229"/>
      <c r="B82" s="585" t="s">
        <v>779</v>
      </c>
      <c r="C82" s="586"/>
    </row>
    <row r="83" spans="1:3" ht="76.5" customHeight="1">
      <c r="A83" s="229"/>
      <c r="B83" s="585" t="s">
        <v>793</v>
      </c>
      <c r="C83" s="586"/>
    </row>
    <row r="84" spans="1:3" ht="53.25" customHeight="1">
      <c r="A84" s="229"/>
      <c r="B84" s="585" t="s">
        <v>792</v>
      </c>
      <c r="C84" s="586"/>
    </row>
    <row r="85" spans="1:3">
      <c r="A85" s="229"/>
      <c r="B85" s="585" t="s">
        <v>780</v>
      </c>
      <c r="C85" s="586"/>
    </row>
    <row r="86" spans="1:3">
      <c r="A86" s="229"/>
      <c r="B86" s="585" t="s">
        <v>781</v>
      </c>
      <c r="C86" s="586"/>
    </row>
    <row r="87" spans="1:3">
      <c r="A87" s="229"/>
      <c r="B87" s="585" t="s">
        <v>782</v>
      </c>
      <c r="C87" s="586"/>
    </row>
    <row r="88" spans="1:3">
      <c r="A88" s="587" t="s">
        <v>783</v>
      </c>
      <c r="B88" s="588"/>
      <c r="C88" s="589"/>
    </row>
    <row r="89" spans="1:3">
      <c r="A89" s="229"/>
      <c r="B89" s="585" t="s">
        <v>436</v>
      </c>
      <c r="C89" s="586"/>
    </row>
    <row r="90" spans="1:3">
      <c r="A90" s="229"/>
      <c r="B90" s="585" t="s">
        <v>785</v>
      </c>
      <c r="C90" s="586"/>
    </row>
    <row r="91" spans="1:3" ht="12" customHeight="1">
      <c r="A91" s="229"/>
      <c r="B91" s="585" t="s">
        <v>786</v>
      </c>
      <c r="C91" s="586"/>
    </row>
    <row r="92" spans="1:3">
      <c r="A92" s="229"/>
      <c r="B92" s="585" t="s">
        <v>787</v>
      </c>
      <c r="C92" s="586"/>
    </row>
    <row r="93" spans="1:3" ht="24.75" customHeight="1">
      <c r="A93" s="229"/>
      <c r="B93" s="581" t="s">
        <v>829</v>
      </c>
      <c r="C93" s="582"/>
    </row>
    <row r="94" spans="1:3" ht="24" customHeight="1">
      <c r="A94" s="229"/>
      <c r="B94" s="581" t="s">
        <v>830</v>
      </c>
      <c r="C94" s="582"/>
    </row>
    <row r="95" spans="1:3" ht="13.5" customHeight="1">
      <c r="A95" s="229"/>
      <c r="B95" s="583" t="s">
        <v>788</v>
      </c>
      <c r="C95" s="584"/>
    </row>
    <row r="96" spans="1:3" ht="11.25" customHeight="1" thickBot="1">
      <c r="A96" s="593" t="s">
        <v>825</v>
      </c>
      <c r="B96" s="594"/>
      <c r="C96" s="595"/>
    </row>
    <row r="97" spans="1:3" ht="13.2" thickTop="1" thickBot="1">
      <c r="A97" s="607" t="s">
        <v>537</v>
      </c>
      <c r="B97" s="607"/>
      <c r="C97" s="607"/>
    </row>
    <row r="98" spans="1:3">
      <c r="A98" s="335">
        <v>2</v>
      </c>
      <c r="B98" s="332" t="s">
        <v>805</v>
      </c>
      <c r="C98" s="332" t="s">
        <v>826</v>
      </c>
    </row>
    <row r="99" spans="1:3">
      <c r="A99" s="241">
        <v>3</v>
      </c>
      <c r="B99" s="333" t="s">
        <v>806</v>
      </c>
      <c r="C99" s="334" t="s">
        <v>827</v>
      </c>
    </row>
    <row r="100" spans="1:3">
      <c r="A100" s="241">
        <v>4</v>
      </c>
      <c r="B100" s="333" t="s">
        <v>807</v>
      </c>
      <c r="C100" s="334" t="s">
        <v>831</v>
      </c>
    </row>
    <row r="101" spans="1:3" ht="11.25" customHeight="1">
      <c r="A101" s="241">
        <v>5</v>
      </c>
      <c r="B101" s="333" t="s">
        <v>808</v>
      </c>
      <c r="C101" s="334" t="s">
        <v>828</v>
      </c>
    </row>
    <row r="102" spans="1:3" ht="12" customHeight="1">
      <c r="A102" s="241">
        <v>6</v>
      </c>
      <c r="B102" s="333" t="s">
        <v>823</v>
      </c>
      <c r="C102" s="334" t="s">
        <v>809</v>
      </c>
    </row>
    <row r="103" spans="1:3" ht="12" customHeight="1">
      <c r="A103" s="241">
        <v>7</v>
      </c>
      <c r="B103" s="333" t="s">
        <v>810</v>
      </c>
      <c r="C103" s="334" t="s">
        <v>824</v>
      </c>
    </row>
    <row r="104" spans="1:3">
      <c r="A104" s="241">
        <v>8</v>
      </c>
      <c r="B104" s="333" t="s">
        <v>815</v>
      </c>
      <c r="C104" s="334" t="s">
        <v>836</v>
      </c>
    </row>
    <row r="105" spans="1:3" ht="11.25" customHeight="1">
      <c r="A105" s="587" t="s">
        <v>789</v>
      </c>
      <c r="B105" s="588"/>
      <c r="C105" s="589"/>
    </row>
    <row r="106" spans="1:3" ht="27.6" customHeight="1">
      <c r="A106" s="229"/>
      <c r="B106" s="626" t="s">
        <v>436</v>
      </c>
      <c r="C106" s="627"/>
    </row>
    <row r="107" spans="1:3" ht="12.6" thickBot="1">
      <c r="A107" s="613" t="s">
        <v>690</v>
      </c>
      <c r="B107" s="614"/>
      <c r="C107" s="615"/>
    </row>
    <row r="108" spans="1:3" ht="24" customHeight="1" thickTop="1" thickBot="1">
      <c r="A108" s="616" t="s">
        <v>369</v>
      </c>
      <c r="B108" s="617"/>
      <c r="C108" s="618"/>
    </row>
    <row r="109" spans="1:3">
      <c r="A109" s="233" t="s">
        <v>445</v>
      </c>
      <c r="B109" s="619" t="s">
        <v>446</v>
      </c>
      <c r="C109" s="620"/>
    </row>
    <row r="110" spans="1:3">
      <c r="A110" s="235" t="s">
        <v>447</v>
      </c>
      <c r="B110" s="596" t="s">
        <v>448</v>
      </c>
      <c r="C110" s="597"/>
    </row>
    <row r="111" spans="1:3">
      <c r="A111" s="233" t="s">
        <v>449</v>
      </c>
      <c r="B111" s="598" t="s">
        <v>450</v>
      </c>
      <c r="C111" s="598"/>
    </row>
    <row r="112" spans="1:3">
      <c r="A112" s="235" t="s">
        <v>451</v>
      </c>
      <c r="B112" s="596" t="s">
        <v>452</v>
      </c>
      <c r="C112" s="597"/>
    </row>
    <row r="113" spans="1:3" ht="12.6" thickBot="1">
      <c r="A113" s="256" t="s">
        <v>453</v>
      </c>
      <c r="B113" s="599" t="s">
        <v>454</v>
      </c>
      <c r="C113" s="599"/>
    </row>
    <row r="114" spans="1:3" ht="12.6" thickBot="1">
      <c r="A114" s="600" t="s">
        <v>690</v>
      </c>
      <c r="B114" s="601"/>
      <c r="C114" s="602"/>
    </row>
    <row r="115" spans="1:3" ht="13.2" thickTop="1" thickBot="1">
      <c r="A115" s="603" t="s">
        <v>455</v>
      </c>
      <c r="B115" s="603"/>
      <c r="C115" s="603"/>
    </row>
    <row r="116" spans="1:3">
      <c r="A116" s="233">
        <v>1</v>
      </c>
      <c r="B116" s="236" t="s">
        <v>91</v>
      </c>
      <c r="C116" s="237" t="s">
        <v>456</v>
      </c>
    </row>
    <row r="117" spans="1:3">
      <c r="A117" s="233">
        <v>2</v>
      </c>
      <c r="B117" s="236" t="s">
        <v>92</v>
      </c>
      <c r="C117" s="237" t="s">
        <v>92</v>
      </c>
    </row>
    <row r="118" spans="1:3">
      <c r="A118" s="233">
        <v>3</v>
      </c>
      <c r="B118" s="236" t="s">
        <v>93</v>
      </c>
      <c r="C118" s="238" t="s">
        <v>457</v>
      </c>
    </row>
    <row r="119" spans="1:3" ht="24">
      <c r="A119" s="233">
        <v>4</v>
      </c>
      <c r="B119" s="236" t="s">
        <v>94</v>
      </c>
      <c r="C119" s="238" t="s">
        <v>666</v>
      </c>
    </row>
    <row r="120" spans="1:3">
      <c r="A120" s="233">
        <v>5</v>
      </c>
      <c r="B120" s="236" t="s">
        <v>95</v>
      </c>
      <c r="C120" s="238" t="s">
        <v>458</v>
      </c>
    </row>
    <row r="121" spans="1:3">
      <c r="A121" s="233">
        <v>5.0999999999999996</v>
      </c>
      <c r="B121" s="236" t="s">
        <v>459</v>
      </c>
      <c r="C121" s="237" t="s">
        <v>460</v>
      </c>
    </row>
    <row r="122" spans="1:3">
      <c r="A122" s="233">
        <v>5.2</v>
      </c>
      <c r="B122" s="236" t="s">
        <v>461</v>
      </c>
      <c r="C122" s="237" t="s">
        <v>462</v>
      </c>
    </row>
    <row r="123" spans="1:3">
      <c r="A123" s="233">
        <v>6</v>
      </c>
      <c r="B123" s="236" t="s">
        <v>96</v>
      </c>
      <c r="C123" s="238" t="s">
        <v>463</v>
      </c>
    </row>
    <row r="124" spans="1:3">
      <c r="A124" s="233">
        <v>7</v>
      </c>
      <c r="B124" s="236" t="s">
        <v>97</v>
      </c>
      <c r="C124" s="238" t="s">
        <v>464</v>
      </c>
    </row>
    <row r="125" spans="1:3" ht="24">
      <c r="A125" s="233">
        <v>8</v>
      </c>
      <c r="B125" s="236" t="s">
        <v>98</v>
      </c>
      <c r="C125" s="238" t="s">
        <v>465</v>
      </c>
    </row>
    <row r="126" spans="1:3">
      <c r="A126" s="233">
        <v>9</v>
      </c>
      <c r="B126" s="236" t="s">
        <v>99</v>
      </c>
      <c r="C126" s="238" t="s">
        <v>466</v>
      </c>
    </row>
    <row r="127" spans="1:3" ht="24">
      <c r="A127" s="233">
        <v>10</v>
      </c>
      <c r="B127" s="236" t="s">
        <v>467</v>
      </c>
      <c r="C127" s="238" t="s">
        <v>468</v>
      </c>
    </row>
    <row r="128" spans="1:3" ht="24">
      <c r="A128" s="233">
        <v>11</v>
      </c>
      <c r="B128" s="236" t="s">
        <v>100</v>
      </c>
      <c r="C128" s="238" t="s">
        <v>469</v>
      </c>
    </row>
    <row r="129" spans="1:3">
      <c r="A129" s="233">
        <v>12</v>
      </c>
      <c r="B129" s="236" t="s">
        <v>101</v>
      </c>
      <c r="C129" s="238" t="s">
        <v>470</v>
      </c>
    </row>
    <row r="130" spans="1:3">
      <c r="A130" s="233">
        <v>13</v>
      </c>
      <c r="B130" s="236" t="s">
        <v>471</v>
      </c>
      <c r="C130" s="238" t="s">
        <v>472</v>
      </c>
    </row>
    <row r="131" spans="1:3">
      <c r="A131" s="233">
        <v>14</v>
      </c>
      <c r="B131" s="236" t="s">
        <v>102</v>
      </c>
      <c r="C131" s="238" t="s">
        <v>473</v>
      </c>
    </row>
    <row r="132" spans="1:3">
      <c r="A132" s="233">
        <v>15</v>
      </c>
      <c r="B132" s="236" t="s">
        <v>103</v>
      </c>
      <c r="C132" s="238" t="s">
        <v>474</v>
      </c>
    </row>
    <row r="133" spans="1:3">
      <c r="A133" s="233">
        <v>16</v>
      </c>
      <c r="B133" s="236" t="s">
        <v>104</v>
      </c>
      <c r="C133" s="238" t="s">
        <v>475</v>
      </c>
    </row>
    <row r="134" spans="1:3">
      <c r="A134" s="233">
        <v>17</v>
      </c>
      <c r="B134" s="236" t="s">
        <v>105</v>
      </c>
      <c r="C134" s="238" t="s">
        <v>476</v>
      </c>
    </row>
    <row r="135" spans="1:3">
      <c r="A135" s="233">
        <v>18</v>
      </c>
      <c r="B135" s="236" t="s">
        <v>106</v>
      </c>
      <c r="C135" s="238" t="s">
        <v>667</v>
      </c>
    </row>
    <row r="136" spans="1:3" ht="24">
      <c r="A136" s="233">
        <v>19</v>
      </c>
      <c r="B136" s="236" t="s">
        <v>668</v>
      </c>
      <c r="C136" s="238" t="s">
        <v>669</v>
      </c>
    </row>
    <row r="137" spans="1:3">
      <c r="A137" s="233">
        <v>20</v>
      </c>
      <c r="B137" s="236" t="s">
        <v>107</v>
      </c>
      <c r="C137" s="238" t="s">
        <v>670</v>
      </c>
    </row>
    <row r="138" spans="1:3">
      <c r="A138" s="233">
        <v>21</v>
      </c>
      <c r="B138" s="236" t="s">
        <v>108</v>
      </c>
      <c r="C138" s="238" t="s">
        <v>477</v>
      </c>
    </row>
    <row r="139" spans="1:3">
      <c r="A139" s="233">
        <v>22</v>
      </c>
      <c r="B139" s="236" t="s">
        <v>109</v>
      </c>
      <c r="C139" s="238" t="s">
        <v>671</v>
      </c>
    </row>
    <row r="140" spans="1:3">
      <c r="A140" s="233">
        <v>23</v>
      </c>
      <c r="B140" s="236" t="s">
        <v>110</v>
      </c>
      <c r="C140" s="238" t="s">
        <v>478</v>
      </c>
    </row>
    <row r="141" spans="1:3">
      <c r="A141" s="233">
        <v>24</v>
      </c>
      <c r="B141" s="236" t="s">
        <v>111</v>
      </c>
      <c r="C141" s="238" t="s">
        <v>479</v>
      </c>
    </row>
    <row r="142" spans="1:3" ht="24">
      <c r="A142" s="233">
        <v>25</v>
      </c>
      <c r="B142" s="236" t="s">
        <v>112</v>
      </c>
      <c r="C142" s="238" t="s">
        <v>480</v>
      </c>
    </row>
    <row r="143" spans="1:3" ht="24">
      <c r="A143" s="233">
        <v>26</v>
      </c>
      <c r="B143" s="236" t="s">
        <v>113</v>
      </c>
      <c r="C143" s="238" t="s">
        <v>481</v>
      </c>
    </row>
    <row r="144" spans="1:3">
      <c r="A144" s="233">
        <v>27</v>
      </c>
      <c r="B144" s="236" t="s">
        <v>482</v>
      </c>
      <c r="C144" s="238" t="s">
        <v>483</v>
      </c>
    </row>
    <row r="145" spans="1:3" ht="24">
      <c r="A145" s="233">
        <v>28</v>
      </c>
      <c r="B145" s="236" t="s">
        <v>120</v>
      </c>
      <c r="C145" s="238" t="s">
        <v>484</v>
      </c>
    </row>
    <row r="146" spans="1:3">
      <c r="A146" s="233">
        <v>29</v>
      </c>
      <c r="B146" s="236" t="s">
        <v>114</v>
      </c>
      <c r="C146" s="257" t="s">
        <v>485</v>
      </c>
    </row>
    <row r="147" spans="1:3">
      <c r="A147" s="233">
        <v>30</v>
      </c>
      <c r="B147" s="236" t="s">
        <v>115</v>
      </c>
      <c r="C147" s="257" t="s">
        <v>486</v>
      </c>
    </row>
    <row r="148" spans="1:3" ht="32.25" customHeight="1">
      <c r="A148" s="233">
        <v>31</v>
      </c>
      <c r="B148" s="236" t="s">
        <v>487</v>
      </c>
      <c r="C148" s="257" t="s">
        <v>488</v>
      </c>
    </row>
    <row r="149" spans="1:3">
      <c r="A149" s="233">
        <v>31.1</v>
      </c>
      <c r="B149" s="236" t="s">
        <v>489</v>
      </c>
      <c r="C149" s="239" t="s">
        <v>490</v>
      </c>
    </row>
    <row r="150" spans="1:3" ht="24">
      <c r="A150" s="233" t="s">
        <v>491</v>
      </c>
      <c r="B150" s="236" t="s">
        <v>704</v>
      </c>
      <c r="C150" s="266" t="s">
        <v>714</v>
      </c>
    </row>
    <row r="151" spans="1:3">
      <c r="A151" s="233">
        <v>31.2</v>
      </c>
      <c r="B151" s="236" t="s">
        <v>492</v>
      </c>
      <c r="C151" s="266" t="s">
        <v>493</v>
      </c>
    </row>
    <row r="152" spans="1:3">
      <c r="A152" s="233" t="s">
        <v>494</v>
      </c>
      <c r="B152" s="236" t="s">
        <v>704</v>
      </c>
      <c r="C152" s="266" t="s">
        <v>705</v>
      </c>
    </row>
    <row r="153" spans="1:3" ht="36">
      <c r="A153" s="233">
        <v>32</v>
      </c>
      <c r="B153" s="262" t="s">
        <v>495</v>
      </c>
      <c r="C153" s="266" t="s">
        <v>706</v>
      </c>
    </row>
    <row r="154" spans="1:3">
      <c r="A154" s="233">
        <v>33</v>
      </c>
      <c r="B154" s="236" t="s">
        <v>116</v>
      </c>
      <c r="C154" s="266" t="s">
        <v>496</v>
      </c>
    </row>
    <row r="155" spans="1:3">
      <c r="A155" s="233">
        <v>34</v>
      </c>
      <c r="B155" s="264" t="s">
        <v>117</v>
      </c>
      <c r="C155" s="266" t="s">
        <v>497</v>
      </c>
    </row>
    <row r="156" spans="1:3">
      <c r="A156" s="233">
        <v>35</v>
      </c>
      <c r="B156" s="264" t="s">
        <v>118</v>
      </c>
      <c r="C156" s="266" t="s">
        <v>498</v>
      </c>
    </row>
    <row r="157" spans="1:3">
      <c r="A157" s="249" t="s">
        <v>715</v>
      </c>
      <c r="B157" s="264" t="s">
        <v>125</v>
      </c>
      <c r="C157" s="266" t="s">
        <v>743</v>
      </c>
    </row>
    <row r="158" spans="1:3">
      <c r="A158" s="249">
        <v>36.1</v>
      </c>
      <c r="B158" s="264" t="s">
        <v>499</v>
      </c>
      <c r="C158" s="266" t="s">
        <v>500</v>
      </c>
    </row>
    <row r="159" spans="1:3">
      <c r="A159" s="249" t="s">
        <v>716</v>
      </c>
      <c r="B159" s="264" t="s">
        <v>704</v>
      </c>
      <c r="C159" s="239" t="s">
        <v>707</v>
      </c>
    </row>
    <row r="160" spans="1:3" ht="24">
      <c r="A160" s="249">
        <v>36.200000000000003</v>
      </c>
      <c r="B160" s="265" t="s">
        <v>752</v>
      </c>
      <c r="C160" s="239" t="s">
        <v>744</v>
      </c>
    </row>
    <row r="161" spans="1:3" ht="24">
      <c r="A161" s="249" t="s">
        <v>717</v>
      </c>
      <c r="B161" s="264" t="s">
        <v>704</v>
      </c>
      <c r="C161" s="239" t="s">
        <v>745</v>
      </c>
    </row>
    <row r="162" spans="1:3" ht="24">
      <c r="A162" s="249">
        <v>36.299999999999997</v>
      </c>
      <c r="B162" s="265" t="s">
        <v>753</v>
      </c>
      <c r="C162" s="239" t="s">
        <v>746</v>
      </c>
    </row>
    <row r="163" spans="1:3" ht="24">
      <c r="A163" s="249" t="s">
        <v>718</v>
      </c>
      <c r="B163" s="264" t="s">
        <v>704</v>
      </c>
      <c r="C163" s="239" t="s">
        <v>747</v>
      </c>
    </row>
    <row r="164" spans="1:3">
      <c r="A164" s="249" t="s">
        <v>719</v>
      </c>
      <c r="B164" s="264" t="s">
        <v>119</v>
      </c>
      <c r="C164" s="263" t="s">
        <v>748</v>
      </c>
    </row>
    <row r="165" spans="1:3">
      <c r="A165" s="249" t="s">
        <v>720</v>
      </c>
      <c r="B165" s="264" t="s">
        <v>704</v>
      </c>
      <c r="C165" s="263" t="s">
        <v>749</v>
      </c>
    </row>
    <row r="166" spans="1:3">
      <c r="A166" s="247">
        <v>37</v>
      </c>
      <c r="B166" s="264" t="s">
        <v>503</v>
      </c>
      <c r="C166" s="239" t="s">
        <v>504</v>
      </c>
    </row>
    <row r="167" spans="1:3">
      <c r="A167" s="247">
        <v>37.1</v>
      </c>
      <c r="B167" s="264" t="s">
        <v>505</v>
      </c>
      <c r="C167" s="239" t="s">
        <v>506</v>
      </c>
    </row>
    <row r="168" spans="1:3">
      <c r="A168" s="248" t="s">
        <v>501</v>
      </c>
      <c r="B168" s="264" t="s">
        <v>704</v>
      </c>
      <c r="C168" s="239" t="s">
        <v>708</v>
      </c>
    </row>
    <row r="169" spans="1:3">
      <c r="A169" s="247">
        <v>37.200000000000003</v>
      </c>
      <c r="B169" s="264" t="s">
        <v>508</v>
      </c>
      <c r="C169" s="239" t="s">
        <v>509</v>
      </c>
    </row>
    <row r="170" spans="1:3" ht="24">
      <c r="A170" s="248" t="s">
        <v>502</v>
      </c>
      <c r="B170" s="236" t="s">
        <v>704</v>
      </c>
      <c r="C170" s="239" t="s">
        <v>709</v>
      </c>
    </row>
    <row r="171" spans="1:3">
      <c r="A171" s="247">
        <v>38</v>
      </c>
      <c r="B171" s="236" t="s">
        <v>121</v>
      </c>
      <c r="C171" s="239" t="s">
        <v>511</v>
      </c>
    </row>
    <row r="172" spans="1:3">
      <c r="A172" s="249">
        <v>38.1</v>
      </c>
      <c r="B172" s="236" t="s">
        <v>122</v>
      </c>
      <c r="C172" s="257" t="s">
        <v>122</v>
      </c>
    </row>
    <row r="173" spans="1:3">
      <c r="A173" s="249" t="s">
        <v>507</v>
      </c>
      <c r="B173" s="240" t="s">
        <v>512</v>
      </c>
      <c r="C173" s="598" t="s">
        <v>513</v>
      </c>
    </row>
    <row r="174" spans="1:3">
      <c r="A174" s="249" t="s">
        <v>721</v>
      </c>
      <c r="B174" s="240" t="s">
        <v>514</v>
      </c>
      <c r="C174" s="598"/>
    </row>
    <row r="175" spans="1:3">
      <c r="A175" s="249" t="s">
        <v>722</v>
      </c>
      <c r="B175" s="240" t="s">
        <v>515</v>
      </c>
      <c r="C175" s="598"/>
    </row>
    <row r="176" spans="1:3">
      <c r="A176" s="249" t="s">
        <v>723</v>
      </c>
      <c r="B176" s="240" t="s">
        <v>516</v>
      </c>
      <c r="C176" s="598"/>
    </row>
    <row r="177" spans="1:3">
      <c r="A177" s="249" t="s">
        <v>724</v>
      </c>
      <c r="B177" s="240" t="s">
        <v>517</v>
      </c>
      <c r="C177" s="598"/>
    </row>
    <row r="178" spans="1:3">
      <c r="A178" s="249" t="s">
        <v>725</v>
      </c>
      <c r="B178" s="240" t="s">
        <v>518</v>
      </c>
      <c r="C178" s="598"/>
    </row>
    <row r="179" spans="1:3">
      <c r="A179" s="249">
        <v>38.200000000000003</v>
      </c>
      <c r="B179" s="236" t="s">
        <v>123</v>
      </c>
      <c r="C179" s="257" t="s">
        <v>123</v>
      </c>
    </row>
    <row r="180" spans="1:3">
      <c r="A180" s="249" t="s">
        <v>510</v>
      </c>
      <c r="B180" s="240" t="s">
        <v>519</v>
      </c>
      <c r="C180" s="598" t="s">
        <v>520</v>
      </c>
    </row>
    <row r="181" spans="1:3">
      <c r="A181" s="249" t="s">
        <v>726</v>
      </c>
      <c r="B181" s="240" t="s">
        <v>521</v>
      </c>
      <c r="C181" s="598"/>
    </row>
    <row r="182" spans="1:3">
      <c r="A182" s="249" t="s">
        <v>727</v>
      </c>
      <c r="B182" s="240" t="s">
        <v>522</v>
      </c>
      <c r="C182" s="598"/>
    </row>
    <row r="183" spans="1:3">
      <c r="A183" s="249" t="s">
        <v>728</v>
      </c>
      <c r="B183" s="240" t="s">
        <v>523</v>
      </c>
      <c r="C183" s="598"/>
    </row>
    <row r="184" spans="1:3">
      <c r="A184" s="249" t="s">
        <v>729</v>
      </c>
      <c r="B184" s="240" t="s">
        <v>524</v>
      </c>
      <c r="C184" s="598"/>
    </row>
    <row r="185" spans="1:3">
      <c r="A185" s="249" t="s">
        <v>730</v>
      </c>
      <c r="B185" s="240" t="s">
        <v>525</v>
      </c>
      <c r="C185" s="598"/>
    </row>
    <row r="186" spans="1:3">
      <c r="A186" s="249" t="s">
        <v>731</v>
      </c>
      <c r="B186" s="240" t="s">
        <v>526</v>
      </c>
      <c r="C186" s="598"/>
    </row>
    <row r="187" spans="1:3">
      <c r="A187" s="249">
        <v>38.299999999999997</v>
      </c>
      <c r="B187" s="236" t="s">
        <v>124</v>
      </c>
      <c r="C187" s="257" t="s">
        <v>527</v>
      </c>
    </row>
    <row r="188" spans="1:3">
      <c r="A188" s="249" t="s">
        <v>732</v>
      </c>
      <c r="B188" s="240" t="s">
        <v>528</v>
      </c>
      <c r="C188" s="598" t="s">
        <v>529</v>
      </c>
    </row>
    <row r="189" spans="1:3">
      <c r="A189" s="249" t="s">
        <v>733</v>
      </c>
      <c r="B189" s="240" t="s">
        <v>530</v>
      </c>
      <c r="C189" s="598"/>
    </row>
    <row r="190" spans="1:3">
      <c r="A190" s="249" t="s">
        <v>734</v>
      </c>
      <c r="B190" s="240" t="s">
        <v>531</v>
      </c>
      <c r="C190" s="598"/>
    </row>
    <row r="191" spans="1:3">
      <c r="A191" s="249" t="s">
        <v>735</v>
      </c>
      <c r="B191" s="240" t="s">
        <v>532</v>
      </c>
      <c r="C191" s="598"/>
    </row>
    <row r="192" spans="1:3">
      <c r="A192" s="249" t="s">
        <v>736</v>
      </c>
      <c r="B192" s="240" t="s">
        <v>533</v>
      </c>
      <c r="C192" s="598"/>
    </row>
    <row r="193" spans="1:3">
      <c r="A193" s="249" t="s">
        <v>737</v>
      </c>
      <c r="B193" s="240" t="s">
        <v>534</v>
      </c>
      <c r="C193" s="598"/>
    </row>
    <row r="194" spans="1:3">
      <c r="A194" s="249">
        <v>38.4</v>
      </c>
      <c r="B194" s="236" t="s">
        <v>503</v>
      </c>
      <c r="C194" s="239" t="s">
        <v>504</v>
      </c>
    </row>
    <row r="195" spans="1:3" s="234" customFormat="1">
      <c r="A195" s="249" t="s">
        <v>738</v>
      </c>
      <c r="B195" s="240" t="s">
        <v>528</v>
      </c>
      <c r="C195" s="598" t="s">
        <v>535</v>
      </c>
    </row>
    <row r="196" spans="1:3">
      <c r="A196" s="249" t="s">
        <v>739</v>
      </c>
      <c r="B196" s="240" t="s">
        <v>530</v>
      </c>
      <c r="C196" s="598"/>
    </row>
    <row r="197" spans="1:3">
      <c r="A197" s="249" t="s">
        <v>740</v>
      </c>
      <c r="B197" s="240" t="s">
        <v>531</v>
      </c>
      <c r="C197" s="598"/>
    </row>
    <row r="198" spans="1:3">
      <c r="A198" s="249" t="s">
        <v>741</v>
      </c>
      <c r="B198" s="240" t="s">
        <v>532</v>
      </c>
      <c r="C198" s="598"/>
    </row>
    <row r="199" spans="1:3" ht="12.6" thickBot="1">
      <c r="A199" s="250" t="s">
        <v>742</v>
      </c>
      <c r="B199" s="240" t="s">
        <v>536</v>
      </c>
      <c r="C199" s="598"/>
    </row>
    <row r="200" spans="1:3" ht="12.6" thickBot="1">
      <c r="A200" s="593" t="s">
        <v>691</v>
      </c>
      <c r="B200" s="594"/>
      <c r="C200" s="595"/>
    </row>
    <row r="201" spans="1:3" ht="13.2" thickTop="1" thickBot="1">
      <c r="A201" s="607" t="s">
        <v>537</v>
      </c>
      <c r="B201" s="607"/>
      <c r="C201" s="607"/>
    </row>
    <row r="202" spans="1:3">
      <c r="A202" s="241">
        <v>11.1</v>
      </c>
      <c r="B202" s="242" t="s">
        <v>538</v>
      </c>
      <c r="C202" s="237" t="s">
        <v>539</v>
      </c>
    </row>
    <row r="203" spans="1:3">
      <c r="A203" s="241">
        <v>11.2</v>
      </c>
      <c r="B203" s="242" t="s">
        <v>540</v>
      </c>
      <c r="C203" s="237" t="s">
        <v>541</v>
      </c>
    </row>
    <row r="204" spans="1:3">
      <c r="A204" s="241">
        <v>11.3</v>
      </c>
      <c r="B204" s="242" t="s">
        <v>542</v>
      </c>
      <c r="C204" s="237" t="s">
        <v>543</v>
      </c>
    </row>
    <row r="205" spans="1:3" ht="24">
      <c r="A205" s="241">
        <v>11.4</v>
      </c>
      <c r="B205" s="242" t="s">
        <v>544</v>
      </c>
      <c r="C205" s="237" t="s">
        <v>545</v>
      </c>
    </row>
    <row r="206" spans="1:3" ht="24">
      <c r="A206" s="241">
        <v>11.5</v>
      </c>
      <c r="B206" s="242" t="s">
        <v>546</v>
      </c>
      <c r="C206" s="237" t="s">
        <v>547</v>
      </c>
    </row>
    <row r="207" spans="1:3">
      <c r="A207" s="241">
        <v>11.6</v>
      </c>
      <c r="B207" s="242" t="s">
        <v>548</v>
      </c>
      <c r="C207" s="237" t="s">
        <v>549</v>
      </c>
    </row>
    <row r="208" spans="1:3">
      <c r="A208" s="241">
        <v>11.7</v>
      </c>
      <c r="B208" s="242" t="s">
        <v>710</v>
      </c>
      <c r="C208" s="237" t="s">
        <v>711</v>
      </c>
    </row>
    <row r="209" spans="1:3">
      <c r="A209" s="241">
        <v>11.8</v>
      </c>
      <c r="B209" s="242" t="s">
        <v>712</v>
      </c>
      <c r="C209" s="237" t="s">
        <v>713</v>
      </c>
    </row>
    <row r="210" spans="1:3">
      <c r="A210" s="241">
        <v>11.9</v>
      </c>
      <c r="B210" s="237" t="s">
        <v>550</v>
      </c>
      <c r="C210" s="237" t="s">
        <v>551</v>
      </c>
    </row>
    <row r="211" spans="1:3">
      <c r="A211" s="241">
        <v>11.1</v>
      </c>
      <c r="B211" s="237" t="s">
        <v>552</v>
      </c>
      <c r="C211" s="237" t="s">
        <v>553</v>
      </c>
    </row>
    <row r="212" spans="1:3">
      <c r="A212" s="241">
        <v>11.11</v>
      </c>
      <c r="B212" s="239" t="s">
        <v>554</v>
      </c>
      <c r="C212" s="237" t="s">
        <v>555</v>
      </c>
    </row>
    <row r="213" spans="1:3">
      <c r="A213" s="241">
        <v>11.12</v>
      </c>
      <c r="B213" s="242" t="s">
        <v>556</v>
      </c>
      <c r="C213" s="237" t="s">
        <v>557</v>
      </c>
    </row>
    <row r="214" spans="1:3">
      <c r="A214" s="241">
        <v>11.13</v>
      </c>
      <c r="B214" s="242" t="s">
        <v>558</v>
      </c>
      <c r="C214" s="257" t="s">
        <v>559</v>
      </c>
    </row>
    <row r="215" spans="1:3" ht="24">
      <c r="A215" s="241">
        <v>11.14</v>
      </c>
      <c r="B215" s="242" t="s">
        <v>750</v>
      </c>
      <c r="C215" s="257" t="s">
        <v>751</v>
      </c>
    </row>
    <row r="216" spans="1:3">
      <c r="A216" s="241">
        <v>11.15</v>
      </c>
      <c r="B216" s="242" t="s">
        <v>560</v>
      </c>
      <c r="C216" s="257" t="s">
        <v>561</v>
      </c>
    </row>
    <row r="217" spans="1:3">
      <c r="A217" s="241">
        <v>11.16</v>
      </c>
      <c r="B217" s="242" t="s">
        <v>562</v>
      </c>
      <c r="C217" s="257" t="s">
        <v>563</v>
      </c>
    </row>
    <row r="218" spans="1:3">
      <c r="A218" s="241">
        <v>11.17</v>
      </c>
      <c r="B218" s="242" t="s">
        <v>564</v>
      </c>
      <c r="C218" s="257" t="s">
        <v>565</v>
      </c>
    </row>
    <row r="219" spans="1:3">
      <c r="A219" s="241">
        <v>11.18</v>
      </c>
      <c r="B219" s="242" t="s">
        <v>566</v>
      </c>
      <c r="C219" s="257" t="s">
        <v>567</v>
      </c>
    </row>
    <row r="220" spans="1:3" ht="24">
      <c r="A220" s="241">
        <v>11.19</v>
      </c>
      <c r="B220" s="242" t="s">
        <v>568</v>
      </c>
      <c r="C220" s="257" t="s">
        <v>672</v>
      </c>
    </row>
    <row r="221" spans="1:3" ht="24">
      <c r="A221" s="241">
        <v>11.2</v>
      </c>
      <c r="B221" s="242" t="s">
        <v>569</v>
      </c>
      <c r="C221" s="257" t="s">
        <v>673</v>
      </c>
    </row>
    <row r="222" spans="1:3" s="234" customFormat="1">
      <c r="A222" s="241">
        <v>11.21</v>
      </c>
      <c r="B222" s="242" t="s">
        <v>570</v>
      </c>
      <c r="C222" s="257" t="s">
        <v>571</v>
      </c>
    </row>
    <row r="223" spans="1:3">
      <c r="A223" s="241">
        <v>11.22</v>
      </c>
      <c r="B223" s="242" t="s">
        <v>572</v>
      </c>
      <c r="C223" s="257" t="s">
        <v>573</v>
      </c>
    </row>
    <row r="224" spans="1:3">
      <c r="A224" s="241">
        <v>11.23</v>
      </c>
      <c r="B224" s="242" t="s">
        <v>574</v>
      </c>
      <c r="C224" s="257" t="s">
        <v>575</v>
      </c>
    </row>
    <row r="225" spans="1:3">
      <c r="A225" s="241">
        <v>11.24</v>
      </c>
      <c r="B225" s="242" t="s">
        <v>576</v>
      </c>
      <c r="C225" s="257" t="s">
        <v>577</v>
      </c>
    </row>
    <row r="226" spans="1:3">
      <c r="A226" s="241">
        <v>11.25</v>
      </c>
      <c r="B226" s="259" t="s">
        <v>578</v>
      </c>
      <c r="C226" s="260" t="s">
        <v>579</v>
      </c>
    </row>
    <row r="227" spans="1:3" ht="12.6" thickBot="1">
      <c r="A227" s="604" t="s">
        <v>692</v>
      </c>
      <c r="B227" s="605"/>
      <c r="C227" s="606"/>
    </row>
    <row r="228" spans="1:3" ht="13.2" thickTop="1" thickBot="1">
      <c r="A228" s="607" t="s">
        <v>537</v>
      </c>
      <c r="B228" s="607"/>
      <c r="C228" s="607"/>
    </row>
    <row r="229" spans="1:3">
      <c r="A229" s="235" t="s">
        <v>580</v>
      </c>
      <c r="B229" s="243" t="s">
        <v>581</v>
      </c>
      <c r="C229" s="608" t="s">
        <v>582</v>
      </c>
    </row>
    <row r="230" spans="1:3">
      <c r="A230" s="233" t="s">
        <v>583</v>
      </c>
      <c r="B230" s="239" t="s">
        <v>584</v>
      </c>
      <c r="C230" s="598"/>
    </row>
    <row r="231" spans="1:3">
      <c r="A231" s="233" t="s">
        <v>585</v>
      </c>
      <c r="B231" s="239" t="s">
        <v>586</v>
      </c>
      <c r="C231" s="598"/>
    </row>
    <row r="232" spans="1:3">
      <c r="A232" s="233" t="s">
        <v>587</v>
      </c>
      <c r="B232" s="239" t="s">
        <v>588</v>
      </c>
      <c r="C232" s="598"/>
    </row>
    <row r="233" spans="1:3">
      <c r="A233" s="233" t="s">
        <v>589</v>
      </c>
      <c r="B233" s="239" t="s">
        <v>590</v>
      </c>
      <c r="C233" s="598"/>
    </row>
    <row r="234" spans="1:3">
      <c r="A234" s="233" t="s">
        <v>591</v>
      </c>
      <c r="B234" s="239" t="s">
        <v>592</v>
      </c>
      <c r="C234" s="257" t="s">
        <v>593</v>
      </c>
    </row>
    <row r="235" spans="1:3" ht="24">
      <c r="A235" s="233" t="s">
        <v>594</v>
      </c>
      <c r="B235" s="239" t="s">
        <v>595</v>
      </c>
      <c r="C235" s="257" t="s">
        <v>596</v>
      </c>
    </row>
    <row r="236" spans="1:3">
      <c r="A236" s="233" t="s">
        <v>597</v>
      </c>
      <c r="B236" s="239" t="s">
        <v>598</v>
      </c>
      <c r="C236" s="257" t="s">
        <v>599</v>
      </c>
    </row>
    <row r="237" spans="1:3">
      <c r="A237" s="233" t="s">
        <v>600</v>
      </c>
      <c r="B237" s="239" t="s">
        <v>601</v>
      </c>
      <c r="C237" s="598" t="s">
        <v>602</v>
      </c>
    </row>
    <row r="238" spans="1:3">
      <c r="A238" s="233" t="s">
        <v>603</v>
      </c>
      <c r="B238" s="239" t="s">
        <v>604</v>
      </c>
      <c r="C238" s="598"/>
    </row>
    <row r="239" spans="1:3">
      <c r="A239" s="233" t="s">
        <v>605</v>
      </c>
      <c r="B239" s="239" t="s">
        <v>606</v>
      </c>
      <c r="C239" s="598"/>
    </row>
    <row r="240" spans="1:3">
      <c r="A240" s="233" t="s">
        <v>607</v>
      </c>
      <c r="B240" s="239" t="s">
        <v>608</v>
      </c>
      <c r="C240" s="598" t="s">
        <v>582</v>
      </c>
    </row>
    <row r="241" spans="1:3">
      <c r="A241" s="233" t="s">
        <v>609</v>
      </c>
      <c r="B241" s="239" t="s">
        <v>610</v>
      </c>
      <c r="C241" s="598"/>
    </row>
    <row r="242" spans="1:3">
      <c r="A242" s="233" t="s">
        <v>611</v>
      </c>
      <c r="B242" s="239" t="s">
        <v>612</v>
      </c>
      <c r="C242" s="598"/>
    </row>
    <row r="243" spans="1:3" s="234" customFormat="1">
      <c r="A243" s="233" t="s">
        <v>613</v>
      </c>
      <c r="B243" s="239" t="s">
        <v>614</v>
      </c>
      <c r="C243" s="598"/>
    </row>
    <row r="244" spans="1:3">
      <c r="A244" s="233" t="s">
        <v>615</v>
      </c>
      <c r="B244" s="239" t="s">
        <v>616</v>
      </c>
      <c r="C244" s="598"/>
    </row>
    <row r="245" spans="1:3">
      <c r="A245" s="233" t="s">
        <v>617</v>
      </c>
      <c r="B245" s="239" t="s">
        <v>618</v>
      </c>
      <c r="C245" s="598"/>
    </row>
    <row r="246" spans="1:3">
      <c r="A246" s="233" t="s">
        <v>619</v>
      </c>
      <c r="B246" s="239" t="s">
        <v>620</v>
      </c>
      <c r="C246" s="598"/>
    </row>
    <row r="247" spans="1:3">
      <c r="A247" s="233" t="s">
        <v>621</v>
      </c>
      <c r="B247" s="239" t="s">
        <v>622</v>
      </c>
      <c r="C247" s="598"/>
    </row>
    <row r="248" spans="1:3" s="234" customFormat="1" ht="12.6" thickBot="1">
      <c r="A248" s="593" t="s">
        <v>693</v>
      </c>
      <c r="B248" s="594"/>
      <c r="C248" s="595"/>
    </row>
    <row r="249" spans="1:3" ht="13.2" thickTop="1" thickBot="1">
      <c r="A249" s="590" t="s">
        <v>623</v>
      </c>
      <c r="B249" s="590"/>
      <c r="C249" s="590"/>
    </row>
    <row r="250" spans="1:3">
      <c r="A250" s="233">
        <v>13.1</v>
      </c>
      <c r="B250" s="591" t="s">
        <v>624</v>
      </c>
      <c r="C250" s="592"/>
    </row>
    <row r="251" spans="1:3" ht="36">
      <c r="A251" s="233" t="s">
        <v>625</v>
      </c>
      <c r="B251" s="242" t="s">
        <v>626</v>
      </c>
      <c r="C251" s="237" t="s">
        <v>627</v>
      </c>
    </row>
    <row r="252" spans="1:3" ht="96">
      <c r="A252" s="233" t="s">
        <v>628</v>
      </c>
      <c r="B252" s="242" t="s">
        <v>629</v>
      </c>
      <c r="C252" s="237" t="s">
        <v>630</v>
      </c>
    </row>
    <row r="253" spans="1:3" ht="12.6" thickBot="1">
      <c r="A253" s="593" t="s">
        <v>694</v>
      </c>
      <c r="B253" s="594"/>
      <c r="C253" s="595"/>
    </row>
    <row r="254" spans="1:3" ht="13.2" thickTop="1" thickBot="1">
      <c r="A254" s="590" t="s">
        <v>623</v>
      </c>
      <c r="B254" s="590"/>
      <c r="C254" s="590"/>
    </row>
    <row r="255" spans="1:3">
      <c r="A255" s="233">
        <v>14.1</v>
      </c>
      <c r="B255" s="591" t="s">
        <v>631</v>
      </c>
      <c r="C255" s="592"/>
    </row>
    <row r="256" spans="1:3">
      <c r="A256" s="233" t="s">
        <v>632</v>
      </c>
      <c r="B256" s="242" t="s">
        <v>633</v>
      </c>
      <c r="C256" s="237" t="s">
        <v>634</v>
      </c>
    </row>
    <row r="257" spans="1:3" ht="48">
      <c r="A257" s="233" t="s">
        <v>635</v>
      </c>
      <c r="B257" s="242" t="s">
        <v>636</v>
      </c>
      <c r="C257" s="237" t="s">
        <v>637</v>
      </c>
    </row>
    <row r="258" spans="1:3" ht="12" customHeight="1">
      <c r="A258" s="233" t="s">
        <v>638</v>
      </c>
      <c r="B258" s="242" t="s">
        <v>639</v>
      </c>
      <c r="C258" s="237" t="s">
        <v>640</v>
      </c>
    </row>
    <row r="259" spans="1:3" ht="24">
      <c r="A259" s="233" t="s">
        <v>641</v>
      </c>
      <c r="B259" s="242" t="s">
        <v>642</v>
      </c>
      <c r="C259" s="237" t="s">
        <v>643</v>
      </c>
    </row>
    <row r="260" spans="1:3" ht="11.25" customHeight="1">
      <c r="A260" s="233" t="s">
        <v>644</v>
      </c>
      <c r="B260" s="242" t="s">
        <v>645</v>
      </c>
      <c r="C260" s="237" t="s">
        <v>646</v>
      </c>
    </row>
    <row r="261" spans="1:3" ht="60">
      <c r="A261" s="233" t="s">
        <v>647</v>
      </c>
      <c r="B261" s="242" t="s">
        <v>648</v>
      </c>
      <c r="C261" s="237" t="s">
        <v>649</v>
      </c>
    </row>
    <row r="262" spans="1:3">
      <c r="A262" s="228"/>
      <c r="B262" s="228"/>
      <c r="C262" s="228"/>
    </row>
    <row r="263" spans="1:3">
      <c r="A263" s="228"/>
      <c r="B263" s="228"/>
      <c r="C263" s="228"/>
    </row>
    <row r="264" spans="1:3">
      <c r="A264" s="228"/>
      <c r="B264" s="228"/>
      <c r="C264" s="228"/>
    </row>
    <row r="265" spans="1:3">
      <c r="A265" s="228"/>
      <c r="B265" s="228"/>
      <c r="C265" s="228"/>
    </row>
    <row r="266" spans="1:3">
      <c r="A266" s="228"/>
      <c r="B266" s="228"/>
      <c r="C266" s="228"/>
    </row>
  </sheetData>
  <mergeCells count="125">
    <mergeCell ref="A97:C97"/>
    <mergeCell ref="A1:C1"/>
    <mergeCell ref="B2:C2"/>
    <mergeCell ref="A4:C4"/>
    <mergeCell ref="B5:C5"/>
    <mergeCell ref="B6:C6"/>
    <mergeCell ref="B7:C7"/>
    <mergeCell ref="B3:C3"/>
    <mergeCell ref="B47:C47"/>
    <mergeCell ref="A46:C46"/>
    <mergeCell ref="B14:C14"/>
    <mergeCell ref="B15:C15"/>
    <mergeCell ref="B16:C16"/>
    <mergeCell ref="B17:C17"/>
    <mergeCell ref="B18:C18"/>
    <mergeCell ref="B19:C19"/>
    <mergeCell ref="B8:C8"/>
    <mergeCell ref="B9:C9"/>
    <mergeCell ref="B10:C10"/>
    <mergeCell ref="B11:C11"/>
    <mergeCell ref="B12:C12"/>
    <mergeCell ref="B13:C13"/>
    <mergeCell ref="A26:C26"/>
    <mergeCell ref="B27:C27"/>
    <mergeCell ref="A28:C28"/>
    <mergeCell ref="B29:C29"/>
    <mergeCell ref="B30:C30"/>
    <mergeCell ref="B31:C31"/>
    <mergeCell ref="B20:C20"/>
    <mergeCell ref="B21:C21"/>
    <mergeCell ref="B22:C22"/>
    <mergeCell ref="B23:C23"/>
    <mergeCell ref="B24:C24"/>
    <mergeCell ref="B25:C25"/>
    <mergeCell ref="B38:C38"/>
    <mergeCell ref="B39:C39"/>
    <mergeCell ref="B40:C40"/>
    <mergeCell ref="B41:C41"/>
    <mergeCell ref="A42:C42"/>
    <mergeCell ref="B43:C43"/>
    <mergeCell ref="B32:C32"/>
    <mergeCell ref="B33:C33"/>
    <mergeCell ref="B34:C34"/>
    <mergeCell ref="B35:C35"/>
    <mergeCell ref="B36:C36"/>
    <mergeCell ref="B37:C37"/>
    <mergeCell ref="B52:C52"/>
    <mergeCell ref="B53:C53"/>
    <mergeCell ref="B54:C54"/>
    <mergeCell ref="B44:C44"/>
    <mergeCell ref="B45:C45"/>
    <mergeCell ref="A48:C48"/>
    <mergeCell ref="B49:C49"/>
    <mergeCell ref="B50:C50"/>
    <mergeCell ref="B51:C51"/>
    <mergeCell ref="B61:C61"/>
    <mergeCell ref="B62:C62"/>
    <mergeCell ref="B63:C63"/>
    <mergeCell ref="B64:C64"/>
    <mergeCell ref="A65:C65"/>
    <mergeCell ref="B66:C66"/>
    <mergeCell ref="A55:C55"/>
    <mergeCell ref="B56:C56"/>
    <mergeCell ref="B57:C57"/>
    <mergeCell ref="B58:C58"/>
    <mergeCell ref="B59:C59"/>
    <mergeCell ref="B60:C60"/>
    <mergeCell ref="B73:C73"/>
    <mergeCell ref="B74:C74"/>
    <mergeCell ref="B75:C75"/>
    <mergeCell ref="A107:C107"/>
    <mergeCell ref="A108:C108"/>
    <mergeCell ref="B109:C109"/>
    <mergeCell ref="A67:C67"/>
    <mergeCell ref="B68:C68"/>
    <mergeCell ref="B69:C69"/>
    <mergeCell ref="B70:C70"/>
    <mergeCell ref="B71:C71"/>
    <mergeCell ref="B72:C72"/>
    <mergeCell ref="A76:C76"/>
    <mergeCell ref="B77:C77"/>
    <mergeCell ref="A96:C96"/>
    <mergeCell ref="B106:C106"/>
    <mergeCell ref="B78:C78"/>
    <mergeCell ref="B79:C79"/>
    <mergeCell ref="A80:C80"/>
    <mergeCell ref="B81:C81"/>
    <mergeCell ref="B82:C82"/>
    <mergeCell ref="B85:C85"/>
    <mergeCell ref="B86:C86"/>
    <mergeCell ref="A105:C105"/>
    <mergeCell ref="A249:C249"/>
    <mergeCell ref="B250:C250"/>
    <mergeCell ref="A253:C253"/>
    <mergeCell ref="A254:C254"/>
    <mergeCell ref="B255:C255"/>
    <mergeCell ref="B110:C110"/>
    <mergeCell ref="B111:C111"/>
    <mergeCell ref="B112:C112"/>
    <mergeCell ref="B113:C113"/>
    <mergeCell ref="A114:C114"/>
    <mergeCell ref="A115:C115"/>
    <mergeCell ref="A248:C248"/>
    <mergeCell ref="A227:C227"/>
    <mergeCell ref="A228:C228"/>
    <mergeCell ref="C229:C233"/>
    <mergeCell ref="C237:C239"/>
    <mergeCell ref="C240:C247"/>
    <mergeCell ref="C173:C178"/>
    <mergeCell ref="C180:C186"/>
    <mergeCell ref="C188:C193"/>
    <mergeCell ref="C195:C199"/>
    <mergeCell ref="A200:C200"/>
    <mergeCell ref="A201:C201"/>
    <mergeCell ref="B94:C94"/>
    <mergeCell ref="B95:C95"/>
    <mergeCell ref="B83:C83"/>
    <mergeCell ref="B84:C84"/>
    <mergeCell ref="B87:C87"/>
    <mergeCell ref="A88:C88"/>
    <mergeCell ref="B89:C89"/>
    <mergeCell ref="B93:C93"/>
    <mergeCell ref="B90:C90"/>
    <mergeCell ref="B91:C91"/>
    <mergeCell ref="B92:C92"/>
  </mergeCells>
  <pageMargins left="0.25" right="0.25" top="0.75" bottom="0.75" header="0.3" footer="0.3"/>
  <pageSetup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H46"/>
  <sheetViews>
    <sheetView showGridLines="0" zoomScaleNormal="100" workbookViewId="0">
      <pane xSplit="1" ySplit="5" topLeftCell="B6" activePane="bottomRight" state="frozen"/>
      <selection pane="topRight" activeCell="B1" sqref="B1"/>
      <selection pane="bottomLeft" activeCell="A6" sqref="A6"/>
      <selection pane="bottomRight"/>
    </sheetView>
  </sheetViews>
  <sheetFormatPr defaultRowHeight="14.4"/>
  <cols>
    <col min="1" max="1" width="9.5546875" style="20" bestFit="1" customWidth="1"/>
    <col min="2" max="2" width="86" style="17" customWidth="1"/>
    <col min="3" max="3" width="12.6640625" style="17" customWidth="1"/>
    <col min="4" max="7" width="12.6640625" style="2" customWidth="1"/>
    <col min="8" max="13" width="6.6640625" customWidth="1"/>
  </cols>
  <sheetData>
    <row r="1" spans="1:8">
      <c r="A1" s="398" t="s">
        <v>227</v>
      </c>
      <c r="B1" s="399" t="s">
        <v>887</v>
      </c>
    </row>
    <row r="2" spans="1:8">
      <c r="A2" s="398" t="s">
        <v>228</v>
      </c>
      <c r="B2" s="400">
        <v>43100</v>
      </c>
      <c r="C2" s="30"/>
      <c r="D2" s="19"/>
      <c r="E2" s="19"/>
      <c r="F2" s="19"/>
      <c r="G2" s="19"/>
      <c r="H2" s="1"/>
    </row>
    <row r="3" spans="1:8">
      <c r="A3" s="18"/>
      <c r="C3" s="30"/>
      <c r="D3" s="19"/>
      <c r="E3" s="19"/>
      <c r="F3" s="19"/>
      <c r="G3" s="19"/>
      <c r="H3" s="1"/>
    </row>
    <row r="4" spans="1:8" ht="15" thickBot="1">
      <c r="A4" s="71" t="s">
        <v>652</v>
      </c>
      <c r="B4" s="212" t="s">
        <v>263</v>
      </c>
      <c r="C4" s="213"/>
      <c r="D4" s="214"/>
      <c r="E4" s="214"/>
      <c r="F4" s="214"/>
      <c r="G4" s="214"/>
      <c r="H4" s="1"/>
    </row>
    <row r="5" spans="1:8">
      <c r="A5" s="304" t="s">
        <v>28</v>
      </c>
      <c r="B5" s="305"/>
      <c r="C5" s="401" t="s">
        <v>895</v>
      </c>
      <c r="D5" s="401" t="s">
        <v>891</v>
      </c>
      <c r="E5" s="401" t="s">
        <v>892</v>
      </c>
      <c r="F5" s="401" t="s">
        <v>893</v>
      </c>
      <c r="G5" s="402" t="s">
        <v>894</v>
      </c>
    </row>
    <row r="6" spans="1:8">
      <c r="A6" s="124"/>
      <c r="B6" s="33" t="s">
        <v>224</v>
      </c>
      <c r="C6" s="306"/>
      <c r="D6" s="306"/>
      <c r="E6" s="306"/>
      <c r="F6" s="306"/>
      <c r="G6" s="307"/>
    </row>
    <row r="7" spans="1:8">
      <c r="A7" s="124"/>
      <c r="B7" s="34" t="s">
        <v>229</v>
      </c>
      <c r="C7" s="306"/>
      <c r="D7" s="306"/>
      <c r="E7" s="306"/>
      <c r="F7" s="306"/>
      <c r="G7" s="307"/>
    </row>
    <row r="8" spans="1:8">
      <c r="A8" s="125">
        <v>1</v>
      </c>
      <c r="B8" s="258" t="s">
        <v>25</v>
      </c>
      <c r="C8" s="267">
        <v>33798891.000000007</v>
      </c>
      <c r="D8" s="268">
        <v>33304365.575274922</v>
      </c>
      <c r="E8" s="268">
        <v>29831161</v>
      </c>
      <c r="F8" s="268">
        <v>30196908.477123287</v>
      </c>
      <c r="G8" s="269">
        <v>30447466</v>
      </c>
    </row>
    <row r="9" spans="1:8">
      <c r="A9" s="125">
        <v>2</v>
      </c>
      <c r="B9" s="258" t="s">
        <v>126</v>
      </c>
      <c r="C9" s="267">
        <v>33798891.000000007</v>
      </c>
      <c r="D9" s="268">
        <v>33304365.575274922</v>
      </c>
      <c r="E9" s="268">
        <v>29831161</v>
      </c>
      <c r="F9" s="268">
        <v>30196908.477123287</v>
      </c>
      <c r="G9" s="269">
        <v>30447466</v>
      </c>
    </row>
    <row r="10" spans="1:8">
      <c r="A10" s="125">
        <v>3</v>
      </c>
      <c r="B10" s="258" t="s">
        <v>90</v>
      </c>
      <c r="C10" s="267">
        <v>77346317.921800017</v>
      </c>
      <c r="D10" s="268">
        <v>75053023.888674915</v>
      </c>
      <c r="E10" s="268">
        <v>70706826.032000005</v>
      </c>
      <c r="F10" s="268">
        <v>72368323.112641022</v>
      </c>
      <c r="G10" s="269">
        <v>32346801.718223091</v>
      </c>
    </row>
    <row r="11" spans="1:8">
      <c r="A11" s="124"/>
      <c r="B11" s="33" t="s">
        <v>225</v>
      </c>
      <c r="C11" s="306"/>
      <c r="D11" s="306"/>
      <c r="E11" s="306"/>
      <c r="F11" s="306"/>
      <c r="G11" s="307"/>
    </row>
    <row r="12" spans="1:8" ht="15" customHeight="1">
      <c r="A12" s="125">
        <v>4</v>
      </c>
      <c r="B12" s="258" t="s">
        <v>896</v>
      </c>
      <c r="C12" s="344">
        <v>176975779.50913534</v>
      </c>
      <c r="D12" s="268">
        <v>260634055.51675004</v>
      </c>
      <c r="E12" s="268">
        <v>230633569.53269121</v>
      </c>
      <c r="F12" s="268">
        <v>252581192.18097571</v>
      </c>
      <c r="G12" s="269">
        <v>160843146.94622469</v>
      </c>
    </row>
    <row r="13" spans="1:8" ht="15" customHeight="1">
      <c r="A13" s="125">
        <v>5</v>
      </c>
      <c r="B13" s="258" t="s">
        <v>674</v>
      </c>
      <c r="C13" s="267">
        <v>186862068.96766123</v>
      </c>
      <c r="D13" s="268">
        <v>162563166.10426253</v>
      </c>
      <c r="E13" s="268">
        <v>130630798.40369651</v>
      </c>
      <c r="F13" s="268">
        <v>160979707.63943878</v>
      </c>
      <c r="G13" s="269">
        <v>82950770.666166767</v>
      </c>
    </row>
    <row r="14" spans="1:8">
      <c r="A14" s="124"/>
      <c r="B14" s="33" t="s">
        <v>127</v>
      </c>
      <c r="C14" s="306"/>
      <c r="D14" s="306"/>
      <c r="E14" s="306"/>
      <c r="F14" s="306"/>
      <c r="G14" s="307"/>
    </row>
    <row r="15" spans="1:8" s="3" customFormat="1">
      <c r="A15" s="125"/>
      <c r="B15" s="34" t="s">
        <v>839</v>
      </c>
      <c r="C15" s="306"/>
      <c r="D15" s="306"/>
      <c r="E15" s="306"/>
      <c r="F15" s="306"/>
      <c r="G15" s="307"/>
    </row>
    <row r="16" spans="1:8">
      <c r="A16" s="123">
        <v>6</v>
      </c>
      <c r="B16" s="32" t="s">
        <v>840</v>
      </c>
      <c r="C16" s="409">
        <v>0.19098031998359041</v>
      </c>
      <c r="D16" s="403">
        <v>0.12778209474292804</v>
      </c>
      <c r="E16" s="403">
        <v>0.12934440142622677</v>
      </c>
      <c r="F16" s="403">
        <v>0.11955327400421425</v>
      </c>
      <c r="G16" s="404">
        <v>0.18929911891228801</v>
      </c>
    </row>
    <row r="17" spans="1:7" ht="15" customHeight="1">
      <c r="A17" s="123">
        <v>7</v>
      </c>
      <c r="B17" s="32" t="s">
        <v>841</v>
      </c>
      <c r="C17" s="409">
        <v>0.19098031998359041</v>
      </c>
      <c r="D17" s="403">
        <v>0.12778209474292804</v>
      </c>
      <c r="E17" s="403">
        <v>0.12934440142622677</v>
      </c>
      <c r="F17" s="403">
        <v>0.11955327400421425</v>
      </c>
      <c r="G17" s="404">
        <v>0.18929911891228801</v>
      </c>
    </row>
    <row r="18" spans="1:7">
      <c r="A18" s="123">
        <v>8</v>
      </c>
      <c r="B18" s="32" t="s">
        <v>842</v>
      </c>
      <c r="C18" s="409">
        <v>0.43704465173895429</v>
      </c>
      <c r="D18" s="403">
        <v>0.28796322775191407</v>
      </c>
      <c r="E18" s="403">
        <v>0.30657647182613479</v>
      </c>
      <c r="F18" s="403">
        <v>0.28651509040621181</v>
      </c>
      <c r="G18" s="404">
        <v>0.20110773963554521</v>
      </c>
    </row>
    <row r="19" spans="1:7" s="3" customFormat="1">
      <c r="A19" s="125"/>
      <c r="B19" s="34" t="s">
        <v>230</v>
      </c>
      <c r="C19" s="270"/>
      <c r="D19" s="268"/>
      <c r="E19" s="268"/>
      <c r="F19" s="268"/>
      <c r="G19" s="269"/>
    </row>
    <row r="20" spans="1:7">
      <c r="A20" s="123">
        <v>9</v>
      </c>
      <c r="B20" s="32" t="s">
        <v>292</v>
      </c>
      <c r="C20" s="410">
        <v>0.16439633885952734</v>
      </c>
      <c r="D20" s="403">
        <v>0.18880108419096073</v>
      </c>
      <c r="E20" s="403">
        <v>0.23474374691667099</v>
      </c>
      <c r="F20" s="403">
        <v>0.19031855619056842</v>
      </c>
      <c r="G20" s="404">
        <v>0.36100805043170103</v>
      </c>
    </row>
    <row r="21" spans="1:7">
      <c r="A21" s="123">
        <v>10</v>
      </c>
      <c r="B21" s="32" t="s">
        <v>293</v>
      </c>
      <c r="C21" s="410">
        <v>0.27416392640049309</v>
      </c>
      <c r="D21" s="403">
        <v>0.31204713361742514</v>
      </c>
      <c r="E21" s="403">
        <v>0.35878810218261936</v>
      </c>
      <c r="F21" s="403">
        <v>0.29645573678618059</v>
      </c>
      <c r="G21" s="404">
        <v>0.38224112702825191</v>
      </c>
    </row>
    <row r="22" spans="1:7">
      <c r="A22" s="124"/>
      <c r="B22" s="33" t="s">
        <v>7</v>
      </c>
      <c r="C22" s="306"/>
      <c r="D22" s="306"/>
      <c r="E22" s="306"/>
      <c r="F22" s="306"/>
      <c r="G22" s="307"/>
    </row>
    <row r="23" spans="1:7" ht="15" customHeight="1">
      <c r="A23" s="126">
        <v>11</v>
      </c>
      <c r="B23" s="35" t="s">
        <v>8</v>
      </c>
      <c r="C23" s="407">
        <v>6.8086078929586694E-2</v>
      </c>
      <c r="D23" s="405">
        <v>7.1210644235306611E-2</v>
      </c>
      <c r="E23" s="405">
        <v>7.4614027202763833E-2</v>
      </c>
      <c r="F23" s="405">
        <v>6.2667502944554587E-2</v>
      </c>
      <c r="G23" s="406">
        <v>6.4626399289003655E-2</v>
      </c>
    </row>
    <row r="24" spans="1:7">
      <c r="A24" s="126">
        <v>12</v>
      </c>
      <c r="B24" s="35" t="s">
        <v>9</v>
      </c>
      <c r="C24" s="407">
        <v>3.7985605874120046E-2</v>
      </c>
      <c r="D24" s="405">
        <v>3.8013957253716264E-2</v>
      </c>
      <c r="E24" s="405">
        <v>3.8280406562383434E-2</v>
      </c>
      <c r="F24" s="405">
        <v>3.7391804218420158E-2</v>
      </c>
      <c r="G24" s="406">
        <v>3.4227036599608629E-2</v>
      </c>
    </row>
    <row r="25" spans="1:7">
      <c r="A25" s="126">
        <v>13</v>
      </c>
      <c r="B25" s="35" t="s">
        <v>10</v>
      </c>
      <c r="C25" s="407">
        <v>8.6098154889238301E-3</v>
      </c>
      <c r="D25" s="405">
        <v>1.2961696224989647E-2</v>
      </c>
      <c r="E25" s="405">
        <v>1.4719059605273453E-2</v>
      </c>
      <c r="F25" s="405">
        <v>3.8949523594323434E-3</v>
      </c>
      <c r="G25" s="406">
        <v>1.0107404619480193E-2</v>
      </c>
    </row>
    <row r="26" spans="1:7">
      <c r="A26" s="126">
        <v>14</v>
      </c>
      <c r="B26" s="35" t="s">
        <v>264</v>
      </c>
      <c r="C26" s="407">
        <v>3.0100473055466648E-2</v>
      </c>
      <c r="D26" s="405">
        <v>3.3196686981590333E-2</v>
      </c>
      <c r="E26" s="405">
        <v>3.6333620640380405E-2</v>
      </c>
      <c r="F26" s="405">
        <v>2.5275698726134426E-2</v>
      </c>
      <c r="G26" s="406">
        <v>3.0399362689395033E-2</v>
      </c>
    </row>
    <row r="27" spans="1:7">
      <c r="A27" s="126">
        <v>15</v>
      </c>
      <c r="B27" s="35" t="s">
        <v>11</v>
      </c>
      <c r="C27" s="407">
        <v>1.1040593903696772E-2</v>
      </c>
      <c r="D27" s="405">
        <v>1.2111338126306334E-2</v>
      </c>
      <c r="E27" s="405">
        <v>-5.6212533737458855E-3</v>
      </c>
      <c r="F27" s="405">
        <v>-3.953640607977039E-3</v>
      </c>
      <c r="G27" s="406">
        <v>2.8804134757515342E-3</v>
      </c>
    </row>
    <row r="28" spans="1:7">
      <c r="A28" s="126">
        <v>16</v>
      </c>
      <c r="B28" s="35" t="s">
        <v>12</v>
      </c>
      <c r="C28" s="407">
        <v>9.738638876474752E-2</v>
      </c>
      <c r="D28" s="405">
        <v>0.11184047276224994</v>
      </c>
      <c r="E28" s="405">
        <v>-5.4856980298019727E-2</v>
      </c>
      <c r="F28" s="405">
        <v>-3.875861851489272E-2</v>
      </c>
      <c r="G28" s="406">
        <v>2.1119268130467168E-2</v>
      </c>
    </row>
    <row r="29" spans="1:7">
      <c r="A29" s="124"/>
      <c r="B29" s="33" t="s">
        <v>13</v>
      </c>
      <c r="C29" s="306"/>
      <c r="D29" s="306"/>
      <c r="E29" s="306"/>
      <c r="F29" s="306"/>
      <c r="G29" s="307"/>
    </row>
    <row r="30" spans="1:7">
      <c r="A30" s="126">
        <v>17</v>
      </c>
      <c r="B30" s="35" t="s">
        <v>14</v>
      </c>
      <c r="C30" s="407">
        <v>3.6879738571800359E-2</v>
      </c>
      <c r="D30" s="405">
        <v>4.8103352632829159E-2</v>
      </c>
      <c r="E30" s="405">
        <v>1.9648482255350409E-2</v>
      </c>
      <c r="F30" s="405">
        <v>1.6705242559562763E-2</v>
      </c>
      <c r="G30" s="406">
        <v>1.7076041383218138E-2</v>
      </c>
    </row>
    <row r="31" spans="1:7" ht="15" customHeight="1">
      <c r="A31" s="126">
        <v>18</v>
      </c>
      <c r="B31" s="35" t="s">
        <v>15</v>
      </c>
      <c r="C31" s="407">
        <v>3.2707862749913601E-2</v>
      </c>
      <c r="D31" s="405">
        <v>4.7223469079717695E-2</v>
      </c>
      <c r="E31" s="405">
        <v>5.288726173601184E-2</v>
      </c>
      <c r="F31" s="405">
        <v>3.3229624217789494E-2</v>
      </c>
      <c r="G31" s="406">
        <v>3.3258177623071275E-2</v>
      </c>
    </row>
    <row r="32" spans="1:7">
      <c r="A32" s="126">
        <v>19</v>
      </c>
      <c r="B32" s="35" t="s">
        <v>16</v>
      </c>
      <c r="C32" s="407">
        <v>0.836136904565148</v>
      </c>
      <c r="D32" s="405">
        <v>0.79431042298196952</v>
      </c>
      <c r="E32" s="405">
        <v>0.77709208090587778</v>
      </c>
      <c r="F32" s="405">
        <v>0.81117634982626829</v>
      </c>
      <c r="G32" s="406">
        <v>0.82005541124081616</v>
      </c>
    </row>
    <row r="33" spans="1:7" ht="15" customHeight="1">
      <c r="A33" s="126">
        <v>20</v>
      </c>
      <c r="B33" s="35" t="s">
        <v>17</v>
      </c>
      <c r="C33" s="407">
        <v>0.80227480704940901</v>
      </c>
      <c r="D33" s="405">
        <v>0.82645826564339508</v>
      </c>
      <c r="E33" s="405">
        <v>0.84471117030643139</v>
      </c>
      <c r="F33" s="405">
        <v>0.86354114682944938</v>
      </c>
      <c r="G33" s="406">
        <v>0.8597946423835594</v>
      </c>
    </row>
    <row r="34" spans="1:7">
      <c r="A34" s="126">
        <v>21</v>
      </c>
      <c r="B34" s="35" t="s">
        <v>18</v>
      </c>
      <c r="C34" s="407">
        <v>-0.14219729229125894</v>
      </c>
      <c r="D34" s="405">
        <v>-0.32488990178671701</v>
      </c>
      <c r="E34" s="405">
        <v>-7.6525747836459157E-2</v>
      </c>
      <c r="F34" s="405">
        <v>7.132490264759675E-2</v>
      </c>
      <c r="G34" s="406">
        <v>0.21779762644406858</v>
      </c>
    </row>
    <row r="35" spans="1:7" ht="15" customHeight="1">
      <c r="A35" s="124"/>
      <c r="B35" s="33" t="s">
        <v>19</v>
      </c>
      <c r="C35" s="306"/>
      <c r="D35" s="306"/>
      <c r="E35" s="306"/>
      <c r="F35" s="306"/>
      <c r="G35" s="307"/>
    </row>
    <row r="36" spans="1:7" ht="15" customHeight="1">
      <c r="A36" s="126">
        <v>22</v>
      </c>
      <c r="B36" s="35" t="s">
        <v>20</v>
      </c>
      <c r="C36" s="407">
        <v>0.25952056676663338</v>
      </c>
      <c r="D36" s="407">
        <v>0.3616643699270819</v>
      </c>
      <c r="E36" s="407">
        <v>0.33430433684431354</v>
      </c>
      <c r="F36" s="407">
        <v>0.30121355438146324</v>
      </c>
      <c r="G36" s="408">
        <v>0.29519741642138547</v>
      </c>
    </row>
    <row r="37" spans="1:7" ht="15" customHeight="1">
      <c r="A37" s="126">
        <v>23</v>
      </c>
      <c r="B37" s="35" t="s">
        <v>21</v>
      </c>
      <c r="C37" s="407">
        <v>0.94472390040748155</v>
      </c>
      <c r="D37" s="407">
        <v>0.95114559223378159</v>
      </c>
      <c r="E37" s="407">
        <v>0.97292739350266733</v>
      </c>
      <c r="F37" s="407">
        <v>0.97063489738154229</v>
      </c>
      <c r="G37" s="408">
        <v>0.98299767354136447</v>
      </c>
    </row>
    <row r="38" spans="1:7" ht="15" customHeight="1">
      <c r="A38" s="126">
        <v>24</v>
      </c>
      <c r="B38" s="271" t="s">
        <v>22</v>
      </c>
      <c r="C38" s="407">
        <v>6.282863838986201E-2</v>
      </c>
      <c r="D38" s="407">
        <v>6.0294029848746829E-2</v>
      </c>
      <c r="E38" s="407">
        <v>4.094044620252011E-2</v>
      </c>
      <c r="F38" s="407">
        <v>7.2217268394052181E-2</v>
      </c>
      <c r="G38" s="408">
        <v>3.7551612179346605E-2</v>
      </c>
    </row>
    <row r="39" spans="1:7" ht="15" customHeight="1">
      <c r="A39" s="309"/>
      <c r="B39" s="33" t="s">
        <v>838</v>
      </c>
      <c r="C39" s="306"/>
      <c r="D39" s="306"/>
      <c r="E39" s="306"/>
      <c r="F39" s="306"/>
      <c r="G39" s="307"/>
    </row>
    <row r="40" spans="1:7" ht="15" customHeight="1">
      <c r="A40" s="126">
        <v>25</v>
      </c>
      <c r="B40" s="303" t="s">
        <v>821</v>
      </c>
      <c r="C40" s="476">
        <v>56246205.127999999</v>
      </c>
      <c r="D40" s="476"/>
      <c r="E40" s="271"/>
      <c r="F40" s="271"/>
      <c r="G40" s="308"/>
    </row>
    <row r="41" spans="1:7">
      <c r="A41" s="126">
        <v>26</v>
      </c>
      <c r="B41" s="35" t="s">
        <v>822</v>
      </c>
      <c r="C41" s="476">
        <v>22317977.258450001</v>
      </c>
      <c r="D41" s="504"/>
      <c r="E41" s="272"/>
      <c r="F41" s="272"/>
      <c r="G41" s="273"/>
    </row>
    <row r="42" spans="1:7" ht="15" thickBot="1">
      <c r="A42" s="127">
        <v>27</v>
      </c>
      <c r="B42" s="274" t="s">
        <v>820</v>
      </c>
      <c r="C42" s="477">
        <v>2.5202196631284828</v>
      </c>
      <c r="D42" s="505"/>
      <c r="E42" s="275"/>
      <c r="F42" s="275"/>
      <c r="G42" s="276"/>
    </row>
    <row r="43" spans="1:7">
      <c r="A43" s="21"/>
    </row>
    <row r="44" spans="1:7" ht="96.6">
      <c r="B44" s="302" t="s">
        <v>835</v>
      </c>
    </row>
    <row r="45" spans="1:7" ht="41.4">
      <c r="B45" s="302" t="s">
        <v>843</v>
      </c>
      <c r="D45" s="329"/>
      <c r="E45" s="329"/>
      <c r="F45" s="329"/>
      <c r="G45" s="329"/>
    </row>
    <row r="46" spans="1:7" ht="69">
      <c r="B46" s="355" t="s">
        <v>837</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I43"/>
  <sheetViews>
    <sheetView showGridLines="0" workbookViewId="0">
      <pane xSplit="1" ySplit="5" topLeftCell="B6" activePane="bottomRight" state="frozen"/>
      <selection pane="topRight" activeCell="B1" sqref="B1"/>
      <selection pane="bottomLeft" activeCell="A5" sqref="A5"/>
      <selection pane="bottomRight"/>
    </sheetView>
  </sheetViews>
  <sheetFormatPr defaultRowHeight="14.4"/>
  <cols>
    <col min="1" max="1" width="9.5546875" style="2" bestFit="1" customWidth="1"/>
    <col min="2" max="2" width="55.109375" style="2" bestFit="1" customWidth="1"/>
    <col min="3" max="3" width="12.5546875" style="2" bestFit="1" customWidth="1"/>
    <col min="4" max="4" width="13.77734375" style="2" bestFit="1" customWidth="1"/>
    <col min="5" max="5" width="14.5546875" style="2" customWidth="1"/>
    <col min="6" max="6" width="12.5546875" style="2" bestFit="1" customWidth="1"/>
    <col min="7" max="8" width="13.77734375" style="2" bestFit="1" customWidth="1"/>
  </cols>
  <sheetData>
    <row r="1" spans="1:9">
      <c r="A1" s="398" t="s">
        <v>227</v>
      </c>
      <c r="B1" s="399" t="str">
        <f>'1. key ratios'!B1</f>
        <v>სს იშბანკი საქართველო</v>
      </c>
    </row>
    <row r="2" spans="1:9">
      <c r="A2" s="398" t="s">
        <v>228</v>
      </c>
      <c r="B2" s="400">
        <f>'1. key ratios'!B2</f>
        <v>43100</v>
      </c>
    </row>
    <row r="3" spans="1:9">
      <c r="A3" s="18"/>
    </row>
    <row r="4" spans="1:9" ht="15" thickBot="1">
      <c r="A4" s="36" t="s">
        <v>653</v>
      </c>
      <c r="B4" s="72" t="s">
        <v>284</v>
      </c>
      <c r="C4" s="36"/>
      <c r="D4" s="37"/>
      <c r="E4" s="37"/>
      <c r="F4" s="38"/>
      <c r="G4" s="38"/>
      <c r="H4" s="413" t="s">
        <v>131</v>
      </c>
    </row>
    <row r="5" spans="1:9">
      <c r="A5" s="39"/>
      <c r="B5" s="40"/>
      <c r="C5" s="532" t="s">
        <v>234</v>
      </c>
      <c r="D5" s="533"/>
      <c r="E5" s="534"/>
      <c r="F5" s="532" t="s">
        <v>235</v>
      </c>
      <c r="G5" s="533"/>
      <c r="H5" s="535"/>
    </row>
    <row r="6" spans="1:9">
      <c r="A6" s="41" t="s">
        <v>28</v>
      </c>
      <c r="B6" s="42" t="s">
        <v>191</v>
      </c>
      <c r="C6" s="411" t="s">
        <v>29</v>
      </c>
      <c r="D6" s="411" t="s">
        <v>132</v>
      </c>
      <c r="E6" s="411" t="s">
        <v>70</v>
      </c>
      <c r="F6" s="411" t="s">
        <v>29</v>
      </c>
      <c r="G6" s="411" t="s">
        <v>132</v>
      </c>
      <c r="H6" s="412" t="s">
        <v>70</v>
      </c>
    </row>
    <row r="7" spans="1:9">
      <c r="A7" s="41">
        <v>1</v>
      </c>
      <c r="B7" s="43" t="s">
        <v>192</v>
      </c>
      <c r="C7" s="435">
        <v>1513832.25</v>
      </c>
      <c r="D7" s="435">
        <v>2735638.8400000003</v>
      </c>
      <c r="E7" s="436">
        <f>C7+D7</f>
        <v>4249471.09</v>
      </c>
      <c r="F7" s="437">
        <v>890239.24</v>
      </c>
      <c r="G7" s="435">
        <v>2975259.98</v>
      </c>
      <c r="H7" s="438">
        <f>F7+G7</f>
        <v>3865499.2199999997</v>
      </c>
    </row>
    <row r="8" spans="1:9">
      <c r="A8" s="41">
        <v>2</v>
      </c>
      <c r="B8" s="43" t="s">
        <v>193</v>
      </c>
      <c r="C8" s="435">
        <v>519746.16000000015</v>
      </c>
      <c r="D8" s="435">
        <v>28906437.079999998</v>
      </c>
      <c r="E8" s="436">
        <f t="shared" ref="E8:E20" si="0">C8+D8</f>
        <v>29426183.239999998</v>
      </c>
      <c r="F8" s="437">
        <v>422609.65</v>
      </c>
      <c r="G8" s="435">
        <v>46607006.009999998</v>
      </c>
      <c r="H8" s="438">
        <f t="shared" ref="H8:H40" si="1">F8+G8</f>
        <v>47029615.659999996</v>
      </c>
    </row>
    <row r="9" spans="1:9">
      <c r="A9" s="41">
        <v>3</v>
      </c>
      <c r="B9" s="43" t="s">
        <v>194</v>
      </c>
      <c r="C9" s="435">
        <v>1501391.1</v>
      </c>
      <c r="D9" s="435">
        <v>15297583.443150001</v>
      </c>
      <c r="E9" s="436">
        <f t="shared" si="0"/>
        <v>16798974.54315</v>
      </c>
      <c r="F9" s="437">
        <v>2200122.48</v>
      </c>
      <c r="G9" s="435">
        <v>37606551.740188003</v>
      </c>
      <c r="H9" s="438">
        <f t="shared" si="1"/>
        <v>39806674.220187999</v>
      </c>
    </row>
    <row r="10" spans="1:9">
      <c r="A10" s="41">
        <v>4</v>
      </c>
      <c r="B10" s="43" t="s">
        <v>223</v>
      </c>
      <c r="C10" s="435">
        <v>0</v>
      </c>
      <c r="D10" s="435">
        <v>0</v>
      </c>
      <c r="E10" s="436">
        <f t="shared" si="0"/>
        <v>0</v>
      </c>
      <c r="F10" s="437">
        <v>0</v>
      </c>
      <c r="G10" s="435">
        <v>0</v>
      </c>
      <c r="H10" s="438">
        <f t="shared" si="1"/>
        <v>0</v>
      </c>
    </row>
    <row r="11" spans="1:9">
      <c r="A11" s="41">
        <v>5</v>
      </c>
      <c r="B11" s="43" t="s">
        <v>195</v>
      </c>
      <c r="C11" s="435">
        <v>14140876.657836581</v>
      </c>
      <c r="D11" s="435">
        <v>10750392.111004001</v>
      </c>
      <c r="E11" s="436">
        <f t="shared" si="0"/>
        <v>24891268.768840581</v>
      </c>
      <c r="F11" s="437">
        <v>1002441.9139178082</v>
      </c>
      <c r="G11" s="435">
        <v>0</v>
      </c>
      <c r="H11" s="438">
        <f t="shared" si="1"/>
        <v>1002441.9139178082</v>
      </c>
    </row>
    <row r="12" spans="1:9">
      <c r="A12" s="41">
        <v>6.1</v>
      </c>
      <c r="B12" s="44" t="s">
        <v>196</v>
      </c>
      <c r="C12" s="435">
        <v>24999293.979999997</v>
      </c>
      <c r="D12" s="435">
        <v>127562781.78000002</v>
      </c>
      <c r="E12" s="436">
        <f t="shared" si="0"/>
        <v>152562075.76000002</v>
      </c>
      <c r="F12" s="437">
        <v>32003536.169999998</v>
      </c>
      <c r="G12" s="435">
        <v>145848637.04999998</v>
      </c>
      <c r="H12" s="438">
        <f t="shared" si="1"/>
        <v>177852173.21999997</v>
      </c>
      <c r="I12" s="414"/>
    </row>
    <row r="13" spans="1:9">
      <c r="A13" s="41">
        <v>6.2</v>
      </c>
      <c r="B13" s="44" t="s">
        <v>197</v>
      </c>
      <c r="C13" s="422">
        <v>-1993674.3524000009</v>
      </c>
      <c r="D13" s="422">
        <v>-2996305.0823999997</v>
      </c>
      <c r="E13" s="418">
        <f t="shared" si="0"/>
        <v>-4989979.4348000009</v>
      </c>
      <c r="F13" s="439">
        <v>-2643057.8728</v>
      </c>
      <c r="G13" s="422">
        <v>-3271981.2947999993</v>
      </c>
      <c r="H13" s="420">
        <f t="shared" si="1"/>
        <v>-5915039.1675999993</v>
      </c>
    </row>
    <row r="14" spans="1:9">
      <c r="A14" s="41">
        <v>6</v>
      </c>
      <c r="B14" s="43" t="s">
        <v>198</v>
      </c>
      <c r="C14" s="436">
        <f>C12+C13</f>
        <v>23005619.627599996</v>
      </c>
      <c r="D14" s="436">
        <f t="shared" ref="D14:G14" si="2">D12+D13</f>
        <v>124566476.69760002</v>
      </c>
      <c r="E14" s="436">
        <f t="shared" si="2"/>
        <v>147572096.32520002</v>
      </c>
      <c r="F14" s="436">
        <f t="shared" si="2"/>
        <v>29360478.297199998</v>
      </c>
      <c r="G14" s="436">
        <f t="shared" si="2"/>
        <v>142576655.75519997</v>
      </c>
      <c r="H14" s="438">
        <f>H12+H13</f>
        <v>171937134.05239996</v>
      </c>
    </row>
    <row r="15" spans="1:9">
      <c r="A15" s="41">
        <v>7</v>
      </c>
      <c r="B15" s="43" t="s">
        <v>199</v>
      </c>
      <c r="C15" s="435">
        <v>611772.42999999982</v>
      </c>
      <c r="D15" s="435">
        <v>5145439.2917899992</v>
      </c>
      <c r="E15" s="436">
        <f t="shared" si="0"/>
        <v>5757211.7217899989</v>
      </c>
      <c r="F15" s="437">
        <v>317408.97000000003</v>
      </c>
      <c r="G15" s="435">
        <v>2327196.0378679996</v>
      </c>
      <c r="H15" s="438">
        <f t="shared" si="1"/>
        <v>2644605.0078679998</v>
      </c>
    </row>
    <row r="16" spans="1:9">
      <c r="A16" s="41">
        <v>8</v>
      </c>
      <c r="B16" s="43" t="s">
        <v>200</v>
      </c>
      <c r="C16" s="435">
        <v>0</v>
      </c>
      <c r="D16" s="435">
        <v>0</v>
      </c>
      <c r="E16" s="436">
        <f t="shared" si="0"/>
        <v>0</v>
      </c>
      <c r="F16" s="437">
        <v>0</v>
      </c>
      <c r="G16" s="435">
        <v>0</v>
      </c>
      <c r="H16" s="438">
        <f t="shared" si="1"/>
        <v>0</v>
      </c>
    </row>
    <row r="17" spans="1:8">
      <c r="A17" s="41">
        <v>9</v>
      </c>
      <c r="B17" s="43" t="s">
        <v>201</v>
      </c>
      <c r="C17" s="435">
        <v>0</v>
      </c>
      <c r="D17" s="435">
        <v>0</v>
      </c>
      <c r="E17" s="436">
        <f t="shared" si="0"/>
        <v>0</v>
      </c>
      <c r="F17" s="437">
        <v>0</v>
      </c>
      <c r="G17" s="435">
        <v>0</v>
      </c>
      <c r="H17" s="438">
        <f t="shared" si="1"/>
        <v>0</v>
      </c>
    </row>
    <row r="18" spans="1:8">
      <c r="A18" s="41">
        <v>10</v>
      </c>
      <c r="B18" s="43" t="s">
        <v>202</v>
      </c>
      <c r="C18" s="435">
        <v>1871941.6</v>
      </c>
      <c r="D18" s="435">
        <v>0</v>
      </c>
      <c r="E18" s="436">
        <f t="shared" si="0"/>
        <v>1871941.6</v>
      </c>
      <c r="F18" s="437">
        <v>2537219.6499999994</v>
      </c>
      <c r="G18" s="435">
        <v>0</v>
      </c>
      <c r="H18" s="438">
        <f t="shared" si="1"/>
        <v>2537219.6499999994</v>
      </c>
    </row>
    <row r="19" spans="1:8">
      <c r="A19" s="41">
        <v>11</v>
      </c>
      <c r="B19" s="43" t="s">
        <v>203</v>
      </c>
      <c r="C19" s="435">
        <v>3118184.4711980578</v>
      </c>
      <c r="D19" s="435">
        <v>393915.33</v>
      </c>
      <c r="E19" s="436">
        <f t="shared" si="0"/>
        <v>3512099.8011980578</v>
      </c>
      <c r="F19" s="437">
        <v>1299297.2999999998</v>
      </c>
      <c r="G19" s="435">
        <v>1121195.44</v>
      </c>
      <c r="H19" s="438">
        <f t="shared" si="1"/>
        <v>2420492.7399999998</v>
      </c>
    </row>
    <row r="20" spans="1:8">
      <c r="A20" s="41">
        <v>12</v>
      </c>
      <c r="B20" s="45" t="s">
        <v>204</v>
      </c>
      <c r="C20" s="436">
        <f>SUM(C7:C11)+SUM(C14:C19)</f>
        <v>46283364.296634629</v>
      </c>
      <c r="D20" s="436">
        <f>SUM(D7:D11)+SUM(D14:D19)</f>
        <v>187795882.79354402</v>
      </c>
      <c r="E20" s="436">
        <f t="shared" si="0"/>
        <v>234079247.09017867</v>
      </c>
      <c r="F20" s="436">
        <f>SUM(F7:F11)+SUM(F14:F19)</f>
        <v>38029817.501117803</v>
      </c>
      <c r="G20" s="436">
        <f>SUM(G7:G11)+SUM(G14:G19)</f>
        <v>233213864.96325594</v>
      </c>
      <c r="H20" s="438">
        <f t="shared" si="1"/>
        <v>271243682.46437377</v>
      </c>
    </row>
    <row r="21" spans="1:8">
      <c r="A21" s="41"/>
      <c r="B21" s="42" t="s">
        <v>221</v>
      </c>
      <c r="C21" s="440"/>
      <c r="D21" s="440"/>
      <c r="E21" s="440"/>
      <c r="F21" s="441"/>
      <c r="G21" s="440"/>
      <c r="H21" s="442"/>
    </row>
    <row r="22" spans="1:8">
      <c r="A22" s="41">
        <v>13</v>
      </c>
      <c r="B22" s="43" t="s">
        <v>205</v>
      </c>
      <c r="C22" s="435">
        <v>0</v>
      </c>
      <c r="D22" s="435">
        <v>51351415.719999999</v>
      </c>
      <c r="E22" s="436">
        <f>C22+D22</f>
        <v>51351415.719999999</v>
      </c>
      <c r="F22" s="437">
        <v>0</v>
      </c>
      <c r="G22" s="435">
        <v>173272308.72999999</v>
      </c>
      <c r="H22" s="438">
        <f t="shared" si="1"/>
        <v>173272308.72999999</v>
      </c>
    </row>
    <row r="23" spans="1:8">
      <c r="A23" s="41">
        <v>14</v>
      </c>
      <c r="B23" s="43" t="s">
        <v>206</v>
      </c>
      <c r="C23" s="435">
        <v>5229401.0099999988</v>
      </c>
      <c r="D23" s="435">
        <v>9477479.3599999994</v>
      </c>
      <c r="E23" s="436">
        <f t="shared" ref="E23:E40" si="3">C23+D23</f>
        <v>14706880.369999997</v>
      </c>
      <c r="F23" s="437">
        <v>3113697.88</v>
      </c>
      <c r="G23" s="435">
        <v>7071939.6900000004</v>
      </c>
      <c r="H23" s="438">
        <f t="shared" si="1"/>
        <v>10185637.57</v>
      </c>
    </row>
    <row r="24" spans="1:8">
      <c r="A24" s="41">
        <v>15</v>
      </c>
      <c r="B24" s="43" t="s">
        <v>207</v>
      </c>
      <c r="C24" s="435">
        <v>0</v>
      </c>
      <c r="D24" s="435">
        <v>0</v>
      </c>
      <c r="E24" s="436">
        <f t="shared" si="3"/>
        <v>0</v>
      </c>
      <c r="F24" s="437">
        <v>0</v>
      </c>
      <c r="G24" s="435">
        <v>0</v>
      </c>
      <c r="H24" s="438">
        <f t="shared" si="1"/>
        <v>0</v>
      </c>
    </row>
    <row r="25" spans="1:8">
      <c r="A25" s="41">
        <v>16</v>
      </c>
      <c r="B25" s="43" t="s">
        <v>208</v>
      </c>
      <c r="C25" s="435">
        <v>244080</v>
      </c>
      <c r="D25" s="435">
        <v>55751453.549999997</v>
      </c>
      <c r="E25" s="436">
        <f t="shared" si="3"/>
        <v>55995533.549999997</v>
      </c>
      <c r="F25" s="437">
        <v>33100</v>
      </c>
      <c r="G25" s="435">
        <v>53401263.580000006</v>
      </c>
      <c r="H25" s="438">
        <f t="shared" si="1"/>
        <v>53434363.580000006</v>
      </c>
    </row>
    <row r="26" spans="1:8">
      <c r="A26" s="41">
        <v>17</v>
      </c>
      <c r="B26" s="43" t="s">
        <v>209</v>
      </c>
      <c r="C26" s="440"/>
      <c r="D26" s="440"/>
      <c r="E26" s="436">
        <f t="shared" si="3"/>
        <v>0</v>
      </c>
      <c r="F26" s="441"/>
      <c r="G26" s="440"/>
      <c r="H26" s="438">
        <f t="shared" si="1"/>
        <v>0</v>
      </c>
    </row>
    <row r="27" spans="1:8">
      <c r="A27" s="41">
        <v>18</v>
      </c>
      <c r="B27" s="43" t="s">
        <v>210</v>
      </c>
      <c r="C27" s="435">
        <v>3000000</v>
      </c>
      <c r="D27" s="435">
        <v>25310512.169436</v>
      </c>
      <c r="E27" s="436">
        <f t="shared" si="3"/>
        <v>28310512.169436</v>
      </c>
      <c r="F27" s="437">
        <v>0</v>
      </c>
      <c r="G27" s="435">
        <v>0</v>
      </c>
      <c r="H27" s="438">
        <f t="shared" si="1"/>
        <v>0</v>
      </c>
    </row>
    <row r="28" spans="1:8">
      <c r="A28" s="41">
        <v>19</v>
      </c>
      <c r="B28" s="43" t="s">
        <v>211</v>
      </c>
      <c r="C28" s="435">
        <v>12610.570000000003</v>
      </c>
      <c r="D28" s="435">
        <v>5265429.5600000005</v>
      </c>
      <c r="E28" s="436">
        <f t="shared" si="3"/>
        <v>5278040.1300000008</v>
      </c>
      <c r="F28" s="437">
        <v>701.22</v>
      </c>
      <c r="G28" s="435">
        <v>2090902.72</v>
      </c>
      <c r="H28" s="438">
        <f t="shared" si="1"/>
        <v>2091603.94</v>
      </c>
    </row>
    <row r="29" spans="1:8">
      <c r="A29" s="41">
        <v>20</v>
      </c>
      <c r="B29" s="43" t="s">
        <v>133</v>
      </c>
      <c r="C29" s="435">
        <v>2566393.850000001</v>
      </c>
      <c r="D29" s="435">
        <v>266554.57497399999</v>
      </c>
      <c r="E29" s="436">
        <f t="shared" si="3"/>
        <v>2832948.424974001</v>
      </c>
      <c r="F29" s="437">
        <v>936364.80999999994</v>
      </c>
      <c r="G29" s="435">
        <v>274139.46539999999</v>
      </c>
      <c r="H29" s="438">
        <f t="shared" si="1"/>
        <v>1210504.2753999999</v>
      </c>
    </row>
    <row r="30" spans="1:8">
      <c r="A30" s="41">
        <v>21</v>
      </c>
      <c r="B30" s="43" t="s">
        <v>212</v>
      </c>
      <c r="C30" s="435">
        <v>0</v>
      </c>
      <c r="D30" s="435">
        <v>41475200</v>
      </c>
      <c r="E30" s="436">
        <f t="shared" si="3"/>
        <v>41475200</v>
      </c>
      <c r="F30" s="437">
        <v>0</v>
      </c>
      <c r="G30" s="435">
        <v>0</v>
      </c>
      <c r="H30" s="438">
        <f t="shared" si="1"/>
        <v>0</v>
      </c>
    </row>
    <row r="31" spans="1:8">
      <c r="A31" s="41">
        <v>22</v>
      </c>
      <c r="B31" s="45" t="s">
        <v>213</v>
      </c>
      <c r="C31" s="436">
        <f>SUM(C22:C30)</f>
        <v>11052485.43</v>
      </c>
      <c r="D31" s="436">
        <f>SUM(D22:D30)</f>
        <v>188898044.93441001</v>
      </c>
      <c r="E31" s="436">
        <f>C31+D31</f>
        <v>199950530.36441001</v>
      </c>
      <c r="F31" s="436">
        <f>SUM(F22:F30)</f>
        <v>4083863.91</v>
      </c>
      <c r="G31" s="436">
        <f>SUM(G22:G30)</f>
        <v>236110554.18540001</v>
      </c>
      <c r="H31" s="438">
        <f t="shared" si="1"/>
        <v>240194418.09540001</v>
      </c>
    </row>
    <row r="32" spans="1:8">
      <c r="A32" s="41"/>
      <c r="B32" s="42" t="s">
        <v>222</v>
      </c>
      <c r="C32" s="440"/>
      <c r="D32" s="440"/>
      <c r="E32" s="435"/>
      <c r="F32" s="441"/>
      <c r="G32" s="440"/>
      <c r="H32" s="442"/>
    </row>
    <row r="33" spans="1:8">
      <c r="A33" s="41">
        <v>23</v>
      </c>
      <c r="B33" s="43" t="s">
        <v>214</v>
      </c>
      <c r="C33" s="435">
        <v>30000000</v>
      </c>
      <c r="D33" s="440">
        <v>0</v>
      </c>
      <c r="E33" s="436">
        <f t="shared" si="3"/>
        <v>30000000</v>
      </c>
      <c r="F33" s="437">
        <v>30000000</v>
      </c>
      <c r="G33" s="440">
        <v>0</v>
      </c>
      <c r="H33" s="438">
        <f t="shared" si="1"/>
        <v>30000000</v>
      </c>
    </row>
    <row r="34" spans="1:8">
      <c r="A34" s="41">
        <v>24</v>
      </c>
      <c r="B34" s="43" t="s">
        <v>215</v>
      </c>
      <c r="C34" s="435">
        <v>0</v>
      </c>
      <c r="D34" s="440">
        <v>0</v>
      </c>
      <c r="E34" s="436">
        <f t="shared" si="3"/>
        <v>0</v>
      </c>
      <c r="F34" s="437">
        <v>0</v>
      </c>
      <c r="G34" s="440">
        <v>0</v>
      </c>
      <c r="H34" s="438">
        <f t="shared" si="1"/>
        <v>0</v>
      </c>
    </row>
    <row r="35" spans="1:8">
      <c r="A35" s="41">
        <v>25</v>
      </c>
      <c r="B35" s="44" t="s">
        <v>216</v>
      </c>
      <c r="C35" s="435">
        <v>0</v>
      </c>
      <c r="D35" s="440">
        <v>0</v>
      </c>
      <c r="E35" s="436">
        <f t="shared" si="3"/>
        <v>0</v>
      </c>
      <c r="F35" s="437">
        <v>0</v>
      </c>
      <c r="G35" s="440">
        <v>0</v>
      </c>
      <c r="H35" s="438">
        <f t="shared" si="1"/>
        <v>0</v>
      </c>
    </row>
    <row r="36" spans="1:8">
      <c r="A36" s="41">
        <v>26</v>
      </c>
      <c r="B36" s="43" t="s">
        <v>217</v>
      </c>
      <c r="C36" s="435">
        <v>0</v>
      </c>
      <c r="D36" s="440">
        <v>0</v>
      </c>
      <c r="E36" s="436">
        <f t="shared" si="3"/>
        <v>0</v>
      </c>
      <c r="F36" s="437">
        <v>0</v>
      </c>
      <c r="G36" s="440">
        <v>0</v>
      </c>
      <c r="H36" s="438">
        <f t="shared" si="1"/>
        <v>0</v>
      </c>
    </row>
    <row r="37" spans="1:8">
      <c r="A37" s="41">
        <v>27</v>
      </c>
      <c r="B37" s="43" t="s">
        <v>218</v>
      </c>
      <c r="C37" s="435">
        <v>0</v>
      </c>
      <c r="D37" s="440">
        <v>0</v>
      </c>
      <c r="E37" s="436">
        <f t="shared" si="3"/>
        <v>0</v>
      </c>
      <c r="F37" s="437">
        <v>0</v>
      </c>
      <c r="G37" s="440">
        <v>0</v>
      </c>
      <c r="H37" s="438">
        <f t="shared" si="1"/>
        <v>0</v>
      </c>
    </row>
    <row r="38" spans="1:8">
      <c r="A38" s="41">
        <v>28</v>
      </c>
      <c r="B38" s="43" t="s">
        <v>219</v>
      </c>
      <c r="C38" s="435">
        <v>4128716.5966937356</v>
      </c>
      <c r="D38" s="440">
        <v>0</v>
      </c>
      <c r="E38" s="436">
        <f t="shared" si="3"/>
        <v>4128716.5966937356</v>
      </c>
      <c r="F38" s="437">
        <v>1049264.3039178057</v>
      </c>
      <c r="G38" s="440">
        <v>0</v>
      </c>
      <c r="H38" s="438">
        <f t="shared" si="1"/>
        <v>1049264.3039178057</v>
      </c>
    </row>
    <row r="39" spans="1:8">
      <c r="A39" s="41">
        <v>29</v>
      </c>
      <c r="B39" s="43" t="s">
        <v>236</v>
      </c>
      <c r="C39" s="435">
        <v>0</v>
      </c>
      <c r="D39" s="440">
        <v>0</v>
      </c>
      <c r="E39" s="436">
        <f t="shared" si="3"/>
        <v>0</v>
      </c>
      <c r="F39" s="437">
        <v>0</v>
      </c>
      <c r="G39" s="440">
        <v>0</v>
      </c>
      <c r="H39" s="438">
        <f t="shared" si="1"/>
        <v>0</v>
      </c>
    </row>
    <row r="40" spans="1:8">
      <c r="A40" s="41">
        <v>30</v>
      </c>
      <c r="B40" s="45" t="s">
        <v>220</v>
      </c>
      <c r="C40" s="443">
        <v>34128716.596693739</v>
      </c>
      <c r="D40" s="440">
        <v>0</v>
      </c>
      <c r="E40" s="436">
        <f t="shared" si="3"/>
        <v>34128716.596693739</v>
      </c>
      <c r="F40" s="444">
        <v>31049264.303917807</v>
      </c>
      <c r="G40" s="440">
        <v>0</v>
      </c>
      <c r="H40" s="438">
        <f t="shared" si="1"/>
        <v>31049264.303917807</v>
      </c>
    </row>
    <row r="41" spans="1:8" ht="15" thickBot="1">
      <c r="A41" s="46">
        <v>31</v>
      </c>
      <c r="B41" s="47" t="s">
        <v>237</v>
      </c>
      <c r="C41" s="445">
        <f>C31+C40</f>
        <v>45181202.026693739</v>
      </c>
      <c r="D41" s="445">
        <f>D31+D40</f>
        <v>188898044.93441001</v>
      </c>
      <c r="E41" s="445">
        <f>C41+D41</f>
        <v>234079246.96110374</v>
      </c>
      <c r="F41" s="445">
        <f>F31+F40</f>
        <v>35133128.213917807</v>
      </c>
      <c r="G41" s="445">
        <f>G31+G40</f>
        <v>236110554.18540001</v>
      </c>
      <c r="H41" s="446">
        <f>F41+G41</f>
        <v>271243682.3993178</v>
      </c>
    </row>
    <row r="43" spans="1:8">
      <c r="B43" s="48"/>
    </row>
  </sheetData>
  <mergeCells count="2">
    <mergeCell ref="C5:E5"/>
    <mergeCell ref="F5:H5"/>
  </mergeCells>
  <dataValidations count="1">
    <dataValidation type="whole" operator="lessThanOrEqual" allowBlank="1" showInputMessage="1" showErrorMessage="1" sqref="C13:D13 F13:G13">
      <formula1>0</formula1>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I67"/>
  <sheetViews>
    <sheetView showGridLines="0" workbookViewId="0">
      <pane xSplit="1" ySplit="6" topLeftCell="B7" activePane="bottomRight" state="frozen"/>
      <selection pane="topRight" activeCell="B1" sqref="B1"/>
      <selection pane="bottomLeft" activeCell="A6" sqref="A6"/>
      <selection pane="bottomRight"/>
    </sheetView>
  </sheetViews>
  <sheetFormatPr defaultColWidth="9.109375" defaultRowHeight="14.4"/>
  <cols>
    <col min="1" max="1" width="9.5546875" style="2" bestFit="1" customWidth="1"/>
    <col min="2" max="2" width="89.109375" style="2" customWidth="1"/>
    <col min="3" max="3" width="12.6640625" style="2" customWidth="1"/>
    <col min="4" max="4" width="15.21875" style="2" customWidth="1"/>
    <col min="5" max="6" width="12.6640625" style="2" customWidth="1"/>
    <col min="7" max="7" width="14.6640625" style="2" customWidth="1"/>
    <col min="8" max="8" width="12.6640625" style="2" customWidth="1"/>
    <col min="9" max="9" width="8.88671875" customWidth="1"/>
    <col min="10" max="16384" width="9.109375" style="13"/>
  </cols>
  <sheetData>
    <row r="1" spans="1:8">
      <c r="A1" s="398" t="s">
        <v>227</v>
      </c>
      <c r="B1" s="399" t="str">
        <f>'1. key ratios'!B1</f>
        <v>სს იშბანკი საქართველო</v>
      </c>
      <c r="C1" s="17"/>
    </row>
    <row r="2" spans="1:8">
      <c r="A2" s="398" t="s">
        <v>228</v>
      </c>
      <c r="B2" s="400">
        <f>'1. key ratios'!B2</f>
        <v>43100</v>
      </c>
      <c r="C2" s="30"/>
      <c r="D2" s="19"/>
      <c r="E2" s="19"/>
      <c r="F2" s="19"/>
      <c r="G2" s="19"/>
      <c r="H2" s="19"/>
    </row>
    <row r="3" spans="1:8">
      <c r="A3" s="18"/>
      <c r="B3" s="17"/>
      <c r="C3" s="30"/>
      <c r="D3" s="19"/>
      <c r="E3" s="19"/>
      <c r="F3" s="19"/>
      <c r="G3" s="19"/>
      <c r="H3" s="19"/>
    </row>
    <row r="4" spans="1:8" ht="15" thickBot="1">
      <c r="A4" s="49" t="s">
        <v>654</v>
      </c>
      <c r="B4" s="31" t="s">
        <v>262</v>
      </c>
      <c r="C4" s="38"/>
      <c r="D4" s="38"/>
      <c r="E4" s="38"/>
      <c r="F4" s="49"/>
      <c r="G4" s="49"/>
      <c r="H4" s="416" t="s">
        <v>131</v>
      </c>
    </row>
    <row r="5" spans="1:8">
      <c r="A5" s="128"/>
      <c r="B5" s="129"/>
      <c r="C5" s="532" t="s">
        <v>234</v>
      </c>
      <c r="D5" s="533"/>
      <c r="E5" s="534"/>
      <c r="F5" s="532" t="s">
        <v>235</v>
      </c>
      <c r="G5" s="533"/>
      <c r="H5" s="535"/>
    </row>
    <row r="6" spans="1:8">
      <c r="A6" s="130" t="s">
        <v>28</v>
      </c>
      <c r="B6" s="50"/>
      <c r="C6" s="59" t="s">
        <v>29</v>
      </c>
      <c r="D6" s="59" t="s">
        <v>134</v>
      </c>
      <c r="E6" s="59" t="s">
        <v>70</v>
      </c>
      <c r="F6" s="59" t="s">
        <v>29</v>
      </c>
      <c r="G6" s="59" t="s">
        <v>134</v>
      </c>
      <c r="H6" s="415" t="s">
        <v>70</v>
      </c>
    </row>
    <row r="7" spans="1:8">
      <c r="A7" s="131"/>
      <c r="B7" s="52" t="s">
        <v>130</v>
      </c>
      <c r="C7" s="53"/>
      <c r="D7" s="53"/>
      <c r="E7" s="53"/>
      <c r="F7" s="53"/>
      <c r="G7" s="53"/>
      <c r="H7" s="132"/>
    </row>
    <row r="8" spans="1:8">
      <c r="A8" s="131">
        <v>1</v>
      </c>
      <c r="B8" s="54" t="s">
        <v>135</v>
      </c>
      <c r="C8" s="417">
        <v>620668.02</v>
      </c>
      <c r="D8" s="417">
        <v>407098.22999999992</v>
      </c>
      <c r="E8" s="418">
        <f>C8+D8</f>
        <v>1027766.25</v>
      </c>
      <c r="F8" s="419">
        <v>1250977.3199999998</v>
      </c>
      <c r="G8" s="419"/>
      <c r="H8" s="420">
        <f>F8+G8</f>
        <v>1250977.3199999998</v>
      </c>
    </row>
    <row r="9" spans="1:8">
      <c r="A9" s="131">
        <v>2</v>
      </c>
      <c r="B9" s="54" t="s">
        <v>136</v>
      </c>
      <c r="C9" s="421">
        <f>SUM(C10:C18)</f>
        <v>4036088.83</v>
      </c>
      <c r="D9" s="421">
        <f>SUM(D10:D18)</f>
        <v>13264473.35</v>
      </c>
      <c r="E9" s="418">
        <f t="shared" ref="E9:E67" si="0">C9+D9</f>
        <v>17300562.18</v>
      </c>
      <c r="F9" s="421">
        <f>SUM(F10:F18)</f>
        <v>13635218</v>
      </c>
      <c r="G9" s="421">
        <f>SUM(G10:G18)</f>
        <v>0</v>
      </c>
      <c r="H9" s="420">
        <f t="shared" ref="H9:H67" si="1">F9+G9</f>
        <v>13635218</v>
      </c>
    </row>
    <row r="10" spans="1:8">
      <c r="A10" s="131">
        <v>2.1</v>
      </c>
      <c r="B10" s="55" t="s">
        <v>137</v>
      </c>
      <c r="C10" s="419">
        <v>0</v>
      </c>
      <c r="D10" s="419">
        <v>0</v>
      </c>
      <c r="E10" s="418">
        <f t="shared" si="0"/>
        <v>0</v>
      </c>
      <c r="F10" s="419">
        <v>0</v>
      </c>
      <c r="G10" s="419"/>
      <c r="H10" s="420">
        <f t="shared" si="1"/>
        <v>0</v>
      </c>
    </row>
    <row r="11" spans="1:8">
      <c r="A11" s="131">
        <v>2.2000000000000002</v>
      </c>
      <c r="B11" s="55" t="s">
        <v>138</v>
      </c>
      <c r="C11" s="419">
        <v>3363154.33</v>
      </c>
      <c r="D11" s="419">
        <v>11101802</v>
      </c>
      <c r="E11" s="418">
        <f t="shared" si="0"/>
        <v>14464956.33</v>
      </c>
      <c r="F11" s="419">
        <v>10552208.703793103</v>
      </c>
      <c r="G11" s="419"/>
      <c r="H11" s="420">
        <f t="shared" si="1"/>
        <v>10552208.703793103</v>
      </c>
    </row>
    <row r="12" spans="1:8">
      <c r="A12" s="131">
        <v>2.2999999999999998</v>
      </c>
      <c r="B12" s="55" t="s">
        <v>139</v>
      </c>
      <c r="C12" s="419"/>
      <c r="D12" s="419"/>
      <c r="E12" s="418">
        <f t="shared" si="0"/>
        <v>0</v>
      </c>
      <c r="F12" s="419"/>
      <c r="G12" s="419"/>
      <c r="H12" s="420">
        <f t="shared" si="1"/>
        <v>0</v>
      </c>
    </row>
    <row r="13" spans="1:8">
      <c r="A13" s="131">
        <v>2.4</v>
      </c>
      <c r="B13" s="55" t="s">
        <v>140</v>
      </c>
      <c r="C13" s="419"/>
      <c r="D13" s="419"/>
      <c r="E13" s="418">
        <f t="shared" si="0"/>
        <v>0</v>
      </c>
      <c r="F13" s="419">
        <v>47905.236206896552</v>
      </c>
      <c r="G13" s="419"/>
      <c r="H13" s="420">
        <f t="shared" si="1"/>
        <v>47905.236206896552</v>
      </c>
    </row>
    <row r="14" spans="1:8">
      <c r="A14" s="131">
        <v>2.5</v>
      </c>
      <c r="B14" s="55" t="s">
        <v>141</v>
      </c>
      <c r="C14" s="419"/>
      <c r="D14" s="419"/>
      <c r="E14" s="418">
        <f t="shared" si="0"/>
        <v>0</v>
      </c>
      <c r="F14" s="419"/>
      <c r="G14" s="419"/>
      <c r="H14" s="420">
        <f t="shared" si="1"/>
        <v>0</v>
      </c>
    </row>
    <row r="15" spans="1:8">
      <c r="A15" s="131">
        <v>2.6</v>
      </c>
      <c r="B15" s="55" t="s">
        <v>142</v>
      </c>
      <c r="C15" s="419"/>
      <c r="D15" s="419"/>
      <c r="E15" s="418">
        <f t="shared" si="0"/>
        <v>0</v>
      </c>
      <c r="F15" s="419"/>
      <c r="G15" s="419"/>
      <c r="H15" s="420">
        <f t="shared" si="1"/>
        <v>0</v>
      </c>
    </row>
    <row r="16" spans="1:8">
      <c r="A16" s="131">
        <v>2.7</v>
      </c>
      <c r="B16" s="55" t="s">
        <v>143</v>
      </c>
      <c r="C16" s="419"/>
      <c r="D16" s="419"/>
      <c r="E16" s="418">
        <f t="shared" si="0"/>
        <v>0</v>
      </c>
      <c r="F16" s="419"/>
      <c r="G16" s="419"/>
      <c r="H16" s="420">
        <f t="shared" si="1"/>
        <v>0</v>
      </c>
    </row>
    <row r="17" spans="1:8">
      <c r="A17" s="131">
        <v>2.8</v>
      </c>
      <c r="B17" s="55" t="s">
        <v>144</v>
      </c>
      <c r="C17" s="419">
        <v>672934.49999999988</v>
      </c>
      <c r="D17" s="419">
        <v>2162671.35</v>
      </c>
      <c r="E17" s="418">
        <f t="shared" si="0"/>
        <v>2835605.85</v>
      </c>
      <c r="F17" s="419">
        <v>3035104.0599999996</v>
      </c>
      <c r="G17" s="419"/>
      <c r="H17" s="420">
        <f t="shared" si="1"/>
        <v>3035104.0599999996</v>
      </c>
    </row>
    <row r="18" spans="1:8">
      <c r="A18" s="131">
        <v>2.9</v>
      </c>
      <c r="B18" s="55" t="s">
        <v>145</v>
      </c>
      <c r="C18" s="419">
        <v>0</v>
      </c>
      <c r="D18" s="419">
        <v>0</v>
      </c>
      <c r="E18" s="418">
        <f t="shared" si="0"/>
        <v>0</v>
      </c>
      <c r="F18" s="419">
        <v>0</v>
      </c>
      <c r="G18" s="419"/>
      <c r="H18" s="420">
        <f t="shared" si="1"/>
        <v>0</v>
      </c>
    </row>
    <row r="19" spans="1:8">
      <c r="A19" s="131">
        <v>3</v>
      </c>
      <c r="B19" s="54" t="s">
        <v>146</v>
      </c>
      <c r="C19" s="419">
        <v>198.09</v>
      </c>
      <c r="D19" s="419">
        <v>0</v>
      </c>
      <c r="E19" s="418">
        <f t="shared" si="0"/>
        <v>198.09</v>
      </c>
      <c r="F19" s="419">
        <v>29.12</v>
      </c>
      <c r="G19" s="419"/>
      <c r="H19" s="420">
        <f t="shared" si="1"/>
        <v>29.12</v>
      </c>
    </row>
    <row r="20" spans="1:8">
      <c r="A20" s="131">
        <v>4</v>
      </c>
      <c r="B20" s="54" t="s">
        <v>147</v>
      </c>
      <c r="C20" s="419">
        <v>662098.94999999995</v>
      </c>
      <c r="D20" s="419">
        <v>0</v>
      </c>
      <c r="E20" s="418">
        <f t="shared" si="0"/>
        <v>662098.94999999995</v>
      </c>
      <c r="F20" s="419">
        <v>15904.29</v>
      </c>
      <c r="G20" s="419"/>
      <c r="H20" s="420">
        <f t="shared" si="1"/>
        <v>15904.29</v>
      </c>
    </row>
    <row r="21" spans="1:8">
      <c r="A21" s="131">
        <v>5</v>
      </c>
      <c r="B21" s="54" t="s">
        <v>148</v>
      </c>
      <c r="C21" s="419">
        <v>0</v>
      </c>
      <c r="D21" s="419"/>
      <c r="E21" s="418">
        <f t="shared" si="0"/>
        <v>0</v>
      </c>
      <c r="F21" s="419">
        <v>0</v>
      </c>
      <c r="G21" s="419"/>
      <c r="H21" s="420">
        <f>F21+G21</f>
        <v>0</v>
      </c>
    </row>
    <row r="22" spans="1:8">
      <c r="A22" s="131">
        <v>6</v>
      </c>
      <c r="B22" s="56" t="s">
        <v>149</v>
      </c>
      <c r="C22" s="421">
        <f>C8+C9+C19+C20+C21</f>
        <v>5319053.8899999997</v>
      </c>
      <c r="D22" s="421">
        <f>D8+D9+D19+D20+D21</f>
        <v>13671571.58</v>
      </c>
      <c r="E22" s="418">
        <f>C22+D22</f>
        <v>18990625.469999999</v>
      </c>
      <c r="F22" s="421">
        <f>F8+F9+F19+F20+F21</f>
        <v>14902128.729999999</v>
      </c>
      <c r="G22" s="421">
        <f>G8+G9+G19+G20+G21</f>
        <v>0</v>
      </c>
      <c r="H22" s="420">
        <f>F22+G22</f>
        <v>14902128.729999999</v>
      </c>
    </row>
    <row r="23" spans="1:8">
      <c r="A23" s="131"/>
      <c r="B23" s="52" t="s">
        <v>128</v>
      </c>
      <c r="C23" s="419"/>
      <c r="D23" s="419"/>
      <c r="E23" s="422"/>
      <c r="F23" s="419"/>
      <c r="G23" s="419"/>
      <c r="H23" s="423"/>
    </row>
    <row r="24" spans="1:8">
      <c r="A24" s="131">
        <v>7</v>
      </c>
      <c r="B24" s="54" t="s">
        <v>150</v>
      </c>
      <c r="C24" s="419">
        <v>42524.700000000004</v>
      </c>
      <c r="D24" s="419">
        <v>0</v>
      </c>
      <c r="E24" s="418">
        <f t="shared" si="0"/>
        <v>42524.700000000004</v>
      </c>
      <c r="F24" s="419">
        <v>50004</v>
      </c>
      <c r="G24" s="419"/>
      <c r="H24" s="420">
        <f t="shared" si="1"/>
        <v>50004</v>
      </c>
    </row>
    <row r="25" spans="1:8">
      <c r="A25" s="131">
        <v>8</v>
      </c>
      <c r="B25" s="54" t="s">
        <v>151</v>
      </c>
      <c r="C25" s="419">
        <v>1643876.98</v>
      </c>
      <c r="D25" s="419">
        <v>918180</v>
      </c>
      <c r="E25" s="418">
        <f t="shared" si="0"/>
        <v>2562056.98</v>
      </c>
      <c r="F25" s="419">
        <v>1845840.9500000002</v>
      </c>
      <c r="G25" s="419"/>
      <c r="H25" s="420">
        <f t="shared" si="1"/>
        <v>1845840.9500000002</v>
      </c>
    </row>
    <row r="26" spans="1:8">
      <c r="A26" s="131">
        <v>9</v>
      </c>
      <c r="B26" s="54" t="s">
        <v>152</v>
      </c>
      <c r="C26" s="419">
        <v>4259.890000000004</v>
      </c>
      <c r="D26" s="419">
        <v>4470994.0199999996</v>
      </c>
      <c r="E26" s="418">
        <f t="shared" si="0"/>
        <v>4475253.9099999992</v>
      </c>
      <c r="F26" s="419">
        <v>5996202.8399999989</v>
      </c>
      <c r="G26" s="419"/>
      <c r="H26" s="420">
        <f t="shared" si="1"/>
        <v>5996202.8399999989</v>
      </c>
    </row>
    <row r="27" spans="1:8">
      <c r="A27" s="131">
        <v>10</v>
      </c>
      <c r="B27" s="54" t="s">
        <v>153</v>
      </c>
      <c r="C27" s="419">
        <v>0</v>
      </c>
      <c r="D27" s="419">
        <v>0</v>
      </c>
      <c r="E27" s="418">
        <f t="shared" si="0"/>
        <v>0</v>
      </c>
      <c r="F27" s="419">
        <v>326.08608219177421</v>
      </c>
      <c r="G27" s="419"/>
      <c r="H27" s="420">
        <f t="shared" si="1"/>
        <v>326.08608219177421</v>
      </c>
    </row>
    <row r="28" spans="1:8">
      <c r="A28" s="131">
        <v>11</v>
      </c>
      <c r="B28" s="54" t="s">
        <v>154</v>
      </c>
      <c r="C28" s="419">
        <v>28415.41</v>
      </c>
      <c r="D28" s="419">
        <v>3486725.62</v>
      </c>
      <c r="E28" s="418">
        <f t="shared" si="0"/>
        <v>3515141.0300000003</v>
      </c>
      <c r="F28" s="419">
        <v>0</v>
      </c>
      <c r="G28" s="419"/>
      <c r="H28" s="420">
        <f t="shared" si="1"/>
        <v>0</v>
      </c>
    </row>
    <row r="29" spans="1:8">
      <c r="A29" s="131">
        <v>12</v>
      </c>
      <c r="B29" s="54" t="s">
        <v>155</v>
      </c>
      <c r="C29" s="419">
        <v>0</v>
      </c>
      <c r="D29" s="419"/>
      <c r="E29" s="418">
        <f t="shared" si="0"/>
        <v>0</v>
      </c>
      <c r="F29" s="419">
        <v>0</v>
      </c>
      <c r="G29" s="419"/>
      <c r="H29" s="420">
        <f t="shared" si="1"/>
        <v>0</v>
      </c>
    </row>
    <row r="30" spans="1:8">
      <c r="A30" s="131">
        <v>13</v>
      </c>
      <c r="B30" s="57" t="s">
        <v>156</v>
      </c>
      <c r="C30" s="421">
        <f>SUM(C24:C29)</f>
        <v>1719076.9799999997</v>
      </c>
      <c r="D30" s="421">
        <f>SUM(D24:D29)</f>
        <v>8875899.6400000006</v>
      </c>
      <c r="E30" s="418">
        <f t="shared" si="0"/>
        <v>10594976.620000001</v>
      </c>
      <c r="F30" s="421">
        <f>SUM(F24:F29)</f>
        <v>7892373.8760821912</v>
      </c>
      <c r="G30" s="421">
        <f>SUM(G24:G29)</f>
        <v>0</v>
      </c>
      <c r="H30" s="420">
        <f t="shared" si="1"/>
        <v>7892373.8760821912</v>
      </c>
    </row>
    <row r="31" spans="1:8">
      <c r="A31" s="131">
        <v>14</v>
      </c>
      <c r="B31" s="57" t="s">
        <v>157</v>
      </c>
      <c r="C31" s="421">
        <f>C22-C30</f>
        <v>3599976.91</v>
      </c>
      <c r="D31" s="421">
        <f>D22-D30</f>
        <v>4795671.9399999995</v>
      </c>
      <c r="E31" s="418">
        <f t="shared" si="0"/>
        <v>8395648.8499999996</v>
      </c>
      <c r="F31" s="421">
        <f>F22-F30</f>
        <v>7009754.8539178073</v>
      </c>
      <c r="G31" s="421">
        <f>G22-G30</f>
        <v>0</v>
      </c>
      <c r="H31" s="420">
        <f t="shared" si="1"/>
        <v>7009754.8539178073</v>
      </c>
    </row>
    <row r="32" spans="1:8">
      <c r="A32" s="131"/>
      <c r="B32" s="52"/>
      <c r="C32" s="424"/>
      <c r="D32" s="424"/>
      <c r="E32" s="424"/>
      <c r="F32" s="424"/>
      <c r="G32" s="424"/>
      <c r="H32" s="425"/>
    </row>
    <row r="33" spans="1:8">
      <c r="A33" s="131"/>
      <c r="B33" s="52" t="s">
        <v>158</v>
      </c>
      <c r="C33" s="419"/>
      <c r="D33" s="419"/>
      <c r="E33" s="422"/>
      <c r="F33" s="419"/>
      <c r="G33" s="419"/>
      <c r="H33" s="423"/>
    </row>
    <row r="34" spans="1:8">
      <c r="A34" s="131">
        <v>15</v>
      </c>
      <c r="B34" s="51" t="s">
        <v>129</v>
      </c>
      <c r="C34" s="426">
        <f>C35-C36</f>
        <v>830427.32000000041</v>
      </c>
      <c r="D34" s="426">
        <f>D35-D36</f>
        <v>0</v>
      </c>
      <c r="E34" s="418">
        <f t="shared" si="0"/>
        <v>830427.32000000041</v>
      </c>
      <c r="F34" s="426">
        <f>F35-F36</f>
        <v>164830.58999999985</v>
      </c>
      <c r="G34" s="426">
        <f>G35-G36</f>
        <v>0</v>
      </c>
      <c r="H34" s="420">
        <f t="shared" si="1"/>
        <v>164830.58999999985</v>
      </c>
    </row>
    <row r="35" spans="1:8">
      <c r="A35" s="131">
        <v>15.1</v>
      </c>
      <c r="B35" s="55" t="s">
        <v>159</v>
      </c>
      <c r="C35" s="419">
        <v>1708279.5400000003</v>
      </c>
      <c r="D35" s="419">
        <v>0</v>
      </c>
      <c r="E35" s="418">
        <f t="shared" si="0"/>
        <v>1708279.5400000003</v>
      </c>
      <c r="F35" s="419">
        <v>1346801.0599999998</v>
      </c>
      <c r="G35" s="419"/>
      <c r="H35" s="420">
        <f t="shared" si="1"/>
        <v>1346801.0599999998</v>
      </c>
    </row>
    <row r="36" spans="1:8">
      <c r="A36" s="131">
        <v>15.2</v>
      </c>
      <c r="B36" s="55" t="s">
        <v>160</v>
      </c>
      <c r="C36" s="419">
        <v>877852.21999999986</v>
      </c>
      <c r="D36" s="419">
        <v>0</v>
      </c>
      <c r="E36" s="418">
        <f t="shared" si="0"/>
        <v>877852.21999999986</v>
      </c>
      <c r="F36" s="419">
        <v>1181970.47</v>
      </c>
      <c r="G36" s="419"/>
      <c r="H36" s="420">
        <f t="shared" si="1"/>
        <v>1181970.47</v>
      </c>
    </row>
    <row r="37" spans="1:8">
      <c r="A37" s="131">
        <v>16</v>
      </c>
      <c r="B37" s="54" t="s">
        <v>161</v>
      </c>
      <c r="C37" s="419">
        <v>0</v>
      </c>
      <c r="D37" s="419"/>
      <c r="E37" s="418">
        <f t="shared" si="0"/>
        <v>0</v>
      </c>
      <c r="F37" s="419">
        <v>0</v>
      </c>
      <c r="G37" s="419"/>
      <c r="H37" s="420">
        <f t="shared" si="1"/>
        <v>0</v>
      </c>
    </row>
    <row r="38" spans="1:8">
      <c r="A38" s="131">
        <v>17</v>
      </c>
      <c r="B38" s="54" t="s">
        <v>162</v>
      </c>
      <c r="C38" s="419">
        <v>0</v>
      </c>
      <c r="D38" s="419"/>
      <c r="E38" s="418">
        <f t="shared" si="0"/>
        <v>0</v>
      </c>
      <c r="F38" s="419">
        <v>0</v>
      </c>
      <c r="G38" s="419"/>
      <c r="H38" s="420">
        <f t="shared" si="1"/>
        <v>0</v>
      </c>
    </row>
    <row r="39" spans="1:8">
      <c r="A39" s="131">
        <v>18</v>
      </c>
      <c r="B39" s="54" t="s">
        <v>163</v>
      </c>
      <c r="C39" s="419">
        <v>0</v>
      </c>
      <c r="D39" s="419"/>
      <c r="E39" s="418">
        <f t="shared" si="0"/>
        <v>0</v>
      </c>
      <c r="F39" s="419">
        <v>0</v>
      </c>
      <c r="G39" s="419"/>
      <c r="H39" s="420">
        <f t="shared" si="1"/>
        <v>0</v>
      </c>
    </row>
    <row r="40" spans="1:8">
      <c r="A40" s="131">
        <v>19</v>
      </c>
      <c r="B40" s="54" t="s">
        <v>164</v>
      </c>
      <c r="C40" s="419">
        <v>718857.3</v>
      </c>
      <c r="D40" s="419"/>
      <c r="E40" s="418">
        <f t="shared" si="0"/>
        <v>718857.3</v>
      </c>
      <c r="F40" s="419">
        <v>957190.44999999984</v>
      </c>
      <c r="G40" s="419"/>
      <c r="H40" s="420">
        <f t="shared" si="1"/>
        <v>957190.44999999984</v>
      </c>
    </row>
    <row r="41" spans="1:8">
      <c r="A41" s="131">
        <v>20</v>
      </c>
      <c r="B41" s="54" t="s">
        <v>165</v>
      </c>
      <c r="C41" s="419">
        <v>89089.570000000298</v>
      </c>
      <c r="D41" s="419"/>
      <c r="E41" s="418">
        <f t="shared" si="0"/>
        <v>89089.570000000298</v>
      </c>
      <c r="F41" s="419">
        <v>232220.86999999918</v>
      </c>
      <c r="G41" s="419"/>
      <c r="H41" s="420">
        <f t="shared" si="1"/>
        <v>232220.86999999918</v>
      </c>
    </row>
    <row r="42" spans="1:8">
      <c r="A42" s="131">
        <v>21</v>
      </c>
      <c r="B42" s="54" t="s">
        <v>166</v>
      </c>
      <c r="C42" s="419">
        <v>0</v>
      </c>
      <c r="D42" s="419"/>
      <c r="E42" s="418">
        <f t="shared" si="0"/>
        <v>0</v>
      </c>
      <c r="F42" s="419">
        <v>0</v>
      </c>
      <c r="G42" s="419"/>
      <c r="H42" s="420">
        <f t="shared" si="1"/>
        <v>0</v>
      </c>
    </row>
    <row r="43" spans="1:8">
      <c r="A43" s="131">
        <v>22</v>
      </c>
      <c r="B43" s="54" t="s">
        <v>167</v>
      </c>
      <c r="C43" s="419">
        <v>38052.39</v>
      </c>
      <c r="D43" s="419">
        <v>212079.39</v>
      </c>
      <c r="E43" s="418">
        <f t="shared" si="0"/>
        <v>250131.78000000003</v>
      </c>
      <c r="F43" s="419">
        <v>258705.07</v>
      </c>
      <c r="G43" s="419"/>
      <c r="H43" s="420">
        <f t="shared" si="1"/>
        <v>258705.07</v>
      </c>
    </row>
    <row r="44" spans="1:8">
      <c r="A44" s="131">
        <v>23</v>
      </c>
      <c r="B44" s="54" t="s">
        <v>168</v>
      </c>
      <c r="C44" s="419">
        <v>4988.4399999999996</v>
      </c>
      <c r="D44" s="419">
        <v>0</v>
      </c>
      <c r="E44" s="418">
        <f t="shared" si="0"/>
        <v>4988.4399999999996</v>
      </c>
      <c r="F44" s="419">
        <v>0</v>
      </c>
      <c r="G44" s="419"/>
      <c r="H44" s="420">
        <f t="shared" si="1"/>
        <v>0</v>
      </c>
    </row>
    <row r="45" spans="1:8">
      <c r="A45" s="131">
        <v>24</v>
      </c>
      <c r="B45" s="57" t="s">
        <v>169</v>
      </c>
      <c r="C45" s="421">
        <f>C34+C37+C38+C39+C40+C41+C42+C43+C44</f>
        <v>1681415.0200000007</v>
      </c>
      <c r="D45" s="421">
        <f>D34+D37+D38+D39+D40+D41+D42+D43+D44</f>
        <v>212079.39</v>
      </c>
      <c r="E45" s="418">
        <f t="shared" si="0"/>
        <v>1893494.4100000006</v>
      </c>
      <c r="F45" s="421">
        <f>F34+F37+F38+F39+F40+F41+F42+F43+F44</f>
        <v>1612946.9799999988</v>
      </c>
      <c r="G45" s="421">
        <f>G34+G37+G38+G39+G40+G41+G42+G43+G44</f>
        <v>0</v>
      </c>
      <c r="H45" s="420">
        <f t="shared" si="1"/>
        <v>1612946.9799999988</v>
      </c>
    </row>
    <row r="46" spans="1:8">
      <c r="A46" s="131"/>
      <c r="B46" s="52" t="s">
        <v>170</v>
      </c>
      <c r="C46" s="419"/>
      <c r="D46" s="419"/>
      <c r="E46" s="419"/>
      <c r="F46" s="419"/>
      <c r="G46" s="419"/>
      <c r="H46" s="427"/>
    </row>
    <row r="47" spans="1:8">
      <c r="A47" s="131">
        <v>25</v>
      </c>
      <c r="B47" s="54" t="s">
        <v>171</v>
      </c>
      <c r="C47" s="419">
        <v>0</v>
      </c>
      <c r="D47" s="419"/>
      <c r="E47" s="418">
        <f t="shared" si="0"/>
        <v>0</v>
      </c>
      <c r="F47" s="419">
        <v>0</v>
      </c>
      <c r="G47" s="419"/>
      <c r="H47" s="420">
        <f t="shared" si="1"/>
        <v>0</v>
      </c>
    </row>
    <row r="48" spans="1:8">
      <c r="A48" s="131">
        <v>26</v>
      </c>
      <c r="B48" s="54" t="s">
        <v>172</v>
      </c>
      <c r="C48" s="419">
        <v>275210.98</v>
      </c>
      <c r="D48" s="419"/>
      <c r="E48" s="418">
        <f t="shared" si="0"/>
        <v>275210.98</v>
      </c>
      <c r="F48" s="419">
        <v>407028.54000000004</v>
      </c>
      <c r="G48" s="419"/>
      <c r="H48" s="420">
        <f t="shared" si="1"/>
        <v>407028.54000000004</v>
      </c>
    </row>
    <row r="49" spans="1:9">
      <c r="A49" s="131">
        <v>27</v>
      </c>
      <c r="B49" s="54" t="s">
        <v>173</v>
      </c>
      <c r="C49" s="419">
        <v>4568170.07</v>
      </c>
      <c r="D49" s="419"/>
      <c r="E49" s="418">
        <f t="shared" si="0"/>
        <v>4568170.07</v>
      </c>
      <c r="F49" s="419">
        <v>3614859.3800000004</v>
      </c>
      <c r="G49" s="419"/>
      <c r="H49" s="420">
        <f t="shared" si="1"/>
        <v>3614859.3800000004</v>
      </c>
    </row>
    <row r="50" spans="1:9">
      <c r="A50" s="131">
        <v>28</v>
      </c>
      <c r="B50" s="54" t="s">
        <v>314</v>
      </c>
      <c r="C50" s="419">
        <v>23476.38</v>
      </c>
      <c r="D50" s="419"/>
      <c r="E50" s="418">
        <f t="shared" si="0"/>
        <v>23476.38</v>
      </c>
      <c r="F50" s="419">
        <v>24345.64</v>
      </c>
      <c r="G50" s="419"/>
      <c r="H50" s="420">
        <f t="shared" si="1"/>
        <v>24345.64</v>
      </c>
    </row>
    <row r="51" spans="1:9">
      <c r="A51" s="131">
        <v>29</v>
      </c>
      <c r="B51" s="54" t="s">
        <v>174</v>
      </c>
      <c r="C51" s="419">
        <v>666467.92000000004</v>
      </c>
      <c r="D51" s="419"/>
      <c r="E51" s="418">
        <f t="shared" si="0"/>
        <v>666467.92000000004</v>
      </c>
      <c r="F51" s="419">
        <v>665931.27</v>
      </c>
      <c r="G51" s="419"/>
      <c r="H51" s="420">
        <f t="shared" si="1"/>
        <v>665931.27</v>
      </c>
    </row>
    <row r="52" spans="1:9">
      <c r="A52" s="131">
        <v>30</v>
      </c>
      <c r="B52" s="54" t="s">
        <v>175</v>
      </c>
      <c r="C52" s="419">
        <v>2265271.48</v>
      </c>
      <c r="D52" s="419"/>
      <c r="E52" s="418">
        <f t="shared" si="0"/>
        <v>2265271.48</v>
      </c>
      <c r="F52" s="419">
        <v>1347661.0699999998</v>
      </c>
      <c r="G52" s="419"/>
      <c r="H52" s="420">
        <f t="shared" si="1"/>
        <v>1347661.0699999998</v>
      </c>
    </row>
    <row r="53" spans="1:9">
      <c r="A53" s="131">
        <v>31</v>
      </c>
      <c r="B53" s="57" t="s">
        <v>176</v>
      </c>
      <c r="C53" s="421">
        <f>C47+C48+C49+C50+C51+C52</f>
        <v>7798596.8300000001</v>
      </c>
      <c r="D53" s="421">
        <f>D47+D48+D49+D50+D51+D52</f>
        <v>0</v>
      </c>
      <c r="E53" s="418">
        <f t="shared" si="0"/>
        <v>7798596.8300000001</v>
      </c>
      <c r="F53" s="421">
        <f>F47+F48+F49+F50+F51+F52</f>
        <v>6059825.9000000004</v>
      </c>
      <c r="G53" s="421">
        <f>G47+G48+G49+G50+G51+G52</f>
        <v>0</v>
      </c>
      <c r="H53" s="420">
        <f t="shared" si="1"/>
        <v>6059825.9000000004</v>
      </c>
    </row>
    <row r="54" spans="1:9">
      <c r="A54" s="131">
        <v>32</v>
      </c>
      <c r="B54" s="57" t="s">
        <v>177</v>
      </c>
      <c r="C54" s="421">
        <f>C45-C53</f>
        <v>-6117181.8099999996</v>
      </c>
      <c r="D54" s="421">
        <f>D45-D53</f>
        <v>212079.39</v>
      </c>
      <c r="E54" s="418">
        <f t="shared" si="0"/>
        <v>-5905102.4199999999</v>
      </c>
      <c r="F54" s="421">
        <f>F45-F53</f>
        <v>-4446878.9200000018</v>
      </c>
      <c r="G54" s="421">
        <f>G45-G53</f>
        <v>0</v>
      </c>
      <c r="H54" s="420">
        <f t="shared" si="1"/>
        <v>-4446878.9200000018</v>
      </c>
    </row>
    <row r="55" spans="1:9">
      <c r="A55" s="131"/>
      <c r="B55" s="52"/>
      <c r="C55" s="424"/>
      <c r="D55" s="424"/>
      <c r="E55" s="424"/>
      <c r="F55" s="424"/>
      <c r="G55" s="424"/>
      <c r="H55" s="425"/>
    </row>
    <row r="56" spans="1:9">
      <c r="A56" s="131">
        <v>33</v>
      </c>
      <c r="B56" s="57" t="s">
        <v>178</v>
      </c>
      <c r="C56" s="421">
        <f>C31+C54</f>
        <v>-2517204.8999999994</v>
      </c>
      <c r="D56" s="421">
        <f>D31+D54</f>
        <v>5007751.3299999991</v>
      </c>
      <c r="E56" s="418">
        <f t="shared" si="0"/>
        <v>2490546.4299999997</v>
      </c>
      <c r="F56" s="421">
        <f>F31+F54</f>
        <v>2562875.9339178056</v>
      </c>
      <c r="G56" s="421">
        <f>G31+G54</f>
        <v>0</v>
      </c>
      <c r="H56" s="420">
        <f t="shared" si="1"/>
        <v>2562875.9339178056</v>
      </c>
    </row>
    <row r="57" spans="1:9">
      <c r="A57" s="131"/>
      <c r="B57" s="52"/>
      <c r="C57" s="424"/>
      <c r="D57" s="424"/>
      <c r="E57" s="424"/>
      <c r="F57" s="424"/>
      <c r="G57" s="424"/>
      <c r="H57" s="425"/>
    </row>
    <row r="58" spans="1:9">
      <c r="A58" s="131">
        <v>34</v>
      </c>
      <c r="B58" s="54" t="s">
        <v>179</v>
      </c>
      <c r="C58" s="419">
        <v>-925059.99</v>
      </c>
      <c r="D58" s="419">
        <v>0</v>
      </c>
      <c r="E58" s="418">
        <f t="shared" si="0"/>
        <v>-925059.99</v>
      </c>
      <c r="F58" s="419">
        <v>1713995.71</v>
      </c>
      <c r="G58" s="419">
        <v>0</v>
      </c>
      <c r="H58" s="420">
        <f t="shared" si="1"/>
        <v>1713995.71</v>
      </c>
    </row>
    <row r="59" spans="1:9" s="211" customFormat="1">
      <c r="A59" s="131">
        <v>35</v>
      </c>
      <c r="B59" s="51" t="s">
        <v>180</v>
      </c>
      <c r="C59" s="419">
        <v>242395.806258</v>
      </c>
      <c r="D59" s="419">
        <v>0</v>
      </c>
      <c r="E59" s="428">
        <f t="shared" si="0"/>
        <v>242395.806258</v>
      </c>
      <c r="F59" s="429">
        <v>0</v>
      </c>
      <c r="G59" s="429">
        <v>0</v>
      </c>
      <c r="H59" s="430">
        <f t="shared" si="1"/>
        <v>0</v>
      </c>
      <c r="I59" s="210"/>
    </row>
    <row r="60" spans="1:9">
      <c r="A60" s="131">
        <v>36</v>
      </c>
      <c r="B60" s="54" t="s">
        <v>181</v>
      </c>
      <c r="C60" s="419">
        <v>-8963.6062579999852</v>
      </c>
      <c r="D60" s="419">
        <v>0</v>
      </c>
      <c r="E60" s="418">
        <f t="shared" si="0"/>
        <v>-8963.6062579999852</v>
      </c>
      <c r="F60" s="419">
        <v>138148.92000000001</v>
      </c>
      <c r="G60" s="419">
        <v>0</v>
      </c>
      <c r="H60" s="420">
        <f t="shared" si="1"/>
        <v>138148.92000000001</v>
      </c>
    </row>
    <row r="61" spans="1:9">
      <c r="A61" s="131">
        <v>37</v>
      </c>
      <c r="B61" s="57" t="s">
        <v>182</v>
      </c>
      <c r="C61" s="421">
        <f>C58+C59+C60</f>
        <v>-691627.79</v>
      </c>
      <c r="D61" s="421">
        <f>D58+D59+D60</f>
        <v>0</v>
      </c>
      <c r="E61" s="418">
        <f t="shared" si="0"/>
        <v>-691627.79</v>
      </c>
      <c r="F61" s="421">
        <f>F58+F59+F60</f>
        <v>1852144.63</v>
      </c>
      <c r="G61" s="421">
        <f>G58+G59+G60</f>
        <v>0</v>
      </c>
      <c r="H61" s="420">
        <f t="shared" si="1"/>
        <v>1852144.63</v>
      </c>
    </row>
    <row r="62" spans="1:9">
      <c r="A62" s="131"/>
      <c r="B62" s="58"/>
      <c r="C62" s="419"/>
      <c r="D62" s="419"/>
      <c r="E62" s="419"/>
      <c r="F62" s="419"/>
      <c r="G62" s="419"/>
      <c r="H62" s="427"/>
    </row>
    <row r="63" spans="1:9">
      <c r="A63" s="131">
        <v>38</v>
      </c>
      <c r="B63" s="59" t="s">
        <v>315</v>
      </c>
      <c r="C63" s="421">
        <f>C56-C61</f>
        <v>-1825577.1099999994</v>
      </c>
      <c r="D63" s="421">
        <f>D56-D61</f>
        <v>5007751.3299999991</v>
      </c>
      <c r="E63" s="418">
        <f t="shared" si="0"/>
        <v>3182174.2199999997</v>
      </c>
      <c r="F63" s="421">
        <f>F56-F61</f>
        <v>710731.30391780566</v>
      </c>
      <c r="G63" s="421">
        <f>G56-G61</f>
        <v>0</v>
      </c>
      <c r="H63" s="420">
        <f t="shared" si="1"/>
        <v>710731.30391780566</v>
      </c>
    </row>
    <row r="64" spans="1:9">
      <c r="A64" s="130">
        <v>39</v>
      </c>
      <c r="B64" s="54" t="s">
        <v>183</v>
      </c>
      <c r="C64" s="431">
        <v>102722.63330626488</v>
      </c>
      <c r="D64" s="431"/>
      <c r="E64" s="418">
        <f t="shared" si="0"/>
        <v>102722.63330626488</v>
      </c>
      <c r="F64" s="431">
        <v>46540</v>
      </c>
      <c r="G64" s="431"/>
      <c r="H64" s="420">
        <f t="shared" si="1"/>
        <v>46540</v>
      </c>
    </row>
    <row r="65" spans="1:8">
      <c r="A65" s="131">
        <v>40</v>
      </c>
      <c r="B65" s="57" t="s">
        <v>184</v>
      </c>
      <c r="C65" s="421">
        <f>C63-C64</f>
        <v>-1928299.7433062643</v>
      </c>
      <c r="D65" s="421">
        <f>D63-D64</f>
        <v>5007751.3299999991</v>
      </c>
      <c r="E65" s="418">
        <f t="shared" si="0"/>
        <v>3079451.5866937349</v>
      </c>
      <c r="F65" s="421">
        <f>F63-F64</f>
        <v>664191.30391780566</v>
      </c>
      <c r="G65" s="421">
        <f>G63-G64</f>
        <v>0</v>
      </c>
      <c r="H65" s="420">
        <f t="shared" si="1"/>
        <v>664191.30391780566</v>
      </c>
    </row>
    <row r="66" spans="1:8">
      <c r="A66" s="130">
        <v>41</v>
      </c>
      <c r="B66" s="54" t="s">
        <v>185</v>
      </c>
      <c r="C66" s="431"/>
      <c r="D66" s="431"/>
      <c r="E66" s="418">
        <f t="shared" si="0"/>
        <v>0</v>
      </c>
      <c r="F66" s="431"/>
      <c r="G66" s="431"/>
      <c r="H66" s="420">
        <f t="shared" si="1"/>
        <v>0</v>
      </c>
    </row>
    <row r="67" spans="1:8" ht="15" thickBot="1">
      <c r="A67" s="133">
        <v>42</v>
      </c>
      <c r="B67" s="134" t="s">
        <v>186</v>
      </c>
      <c r="C67" s="432">
        <f>C65+C66</f>
        <v>-1928299.7433062643</v>
      </c>
      <c r="D67" s="432">
        <f>D65+D66</f>
        <v>5007751.3299999991</v>
      </c>
      <c r="E67" s="433">
        <f t="shared" si="0"/>
        <v>3079451.5866937349</v>
      </c>
      <c r="F67" s="432">
        <f>F65+F66</f>
        <v>664191.30391780566</v>
      </c>
      <c r="G67" s="432">
        <f>G65+G66</f>
        <v>0</v>
      </c>
      <c r="H67" s="434">
        <f t="shared" si="1"/>
        <v>664191.30391780566</v>
      </c>
    </row>
  </sheetData>
  <mergeCells count="2">
    <mergeCell ref="C5:E5"/>
    <mergeCell ref="F5:H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pageSetUpPr fitToPage="1"/>
  </sheetPr>
  <dimension ref="A1:H53"/>
  <sheetViews>
    <sheetView showGridLines="0" zoomScaleNormal="100" workbookViewId="0"/>
  </sheetViews>
  <sheetFormatPr defaultRowHeight="14.4"/>
  <cols>
    <col min="1" max="1" width="9.5546875" bestFit="1" customWidth="1"/>
    <col min="2" max="2" width="72.33203125" customWidth="1"/>
    <col min="3" max="3" width="12.6640625" customWidth="1"/>
    <col min="4" max="4" width="14.109375" customWidth="1"/>
    <col min="5" max="6" width="12.6640625" customWidth="1"/>
    <col min="7" max="7" width="14.21875" customWidth="1"/>
    <col min="8" max="8" width="13.6640625" customWidth="1"/>
  </cols>
  <sheetData>
    <row r="1" spans="1:8">
      <c r="A1" s="398" t="s">
        <v>227</v>
      </c>
      <c r="B1" s="399" t="str">
        <f>'1. key ratios'!B1</f>
        <v>სს იშბანკი საქართველო</v>
      </c>
    </row>
    <row r="2" spans="1:8">
      <c r="A2" s="398" t="s">
        <v>228</v>
      </c>
      <c r="B2" s="400">
        <f>'1. key ratios'!B2</f>
        <v>43100</v>
      </c>
    </row>
    <row r="3" spans="1:8">
      <c r="A3" s="2"/>
    </row>
    <row r="4" spans="1:8" ht="15" thickBot="1">
      <c r="A4" s="2" t="s">
        <v>655</v>
      </c>
      <c r="B4" s="2"/>
      <c r="C4" s="219"/>
      <c r="D4" s="219"/>
      <c r="E4" s="219"/>
      <c r="F4" s="220"/>
      <c r="G4" s="220"/>
      <c r="H4" s="447" t="s">
        <v>131</v>
      </c>
    </row>
    <row r="5" spans="1:8">
      <c r="A5" s="536" t="s">
        <v>28</v>
      </c>
      <c r="B5" s="538" t="s">
        <v>285</v>
      </c>
      <c r="C5" s="540" t="s">
        <v>234</v>
      </c>
      <c r="D5" s="540"/>
      <c r="E5" s="540"/>
      <c r="F5" s="540" t="s">
        <v>235</v>
      </c>
      <c r="G5" s="540"/>
      <c r="H5" s="541"/>
    </row>
    <row r="6" spans="1:8">
      <c r="A6" s="537"/>
      <c r="B6" s="539"/>
      <c r="C6" s="411" t="s">
        <v>29</v>
      </c>
      <c r="D6" s="411" t="s">
        <v>132</v>
      </c>
      <c r="E6" s="411" t="s">
        <v>70</v>
      </c>
      <c r="F6" s="411" t="s">
        <v>29</v>
      </c>
      <c r="G6" s="411" t="s">
        <v>132</v>
      </c>
      <c r="H6" s="412" t="s">
        <v>70</v>
      </c>
    </row>
    <row r="7" spans="1:8" s="3" customFormat="1">
      <c r="A7" s="221">
        <v>1</v>
      </c>
      <c r="B7" s="222" t="s">
        <v>795</v>
      </c>
      <c r="C7" s="448">
        <f>SUM(C8:C11)</f>
        <v>1176339.76</v>
      </c>
      <c r="D7" s="448">
        <f>SUM(D8:D11)</f>
        <v>8475883.9199999999</v>
      </c>
      <c r="E7" s="448">
        <f>C7+D7</f>
        <v>9652223.6799999997</v>
      </c>
      <c r="F7" s="448">
        <f>SUM(F8:F11)</f>
        <v>1593782.7800000003</v>
      </c>
      <c r="G7" s="448">
        <f>SUM(G8:G11)</f>
        <v>8612777.5</v>
      </c>
      <c r="H7" s="420">
        <f t="shared" ref="H7:H53" si="0">F7+G7</f>
        <v>10206560.280000001</v>
      </c>
    </row>
    <row r="8" spans="1:8" s="3" customFormat="1">
      <c r="A8" s="221">
        <v>1.1000000000000001</v>
      </c>
      <c r="B8" s="223" t="s">
        <v>319</v>
      </c>
      <c r="C8" s="449">
        <v>1081100</v>
      </c>
      <c r="D8" s="449">
        <v>8462922.9199999999</v>
      </c>
      <c r="E8" s="448">
        <f t="shared" ref="E8:E53" si="1">C8+D8</f>
        <v>9544022.9199999999</v>
      </c>
      <c r="F8" s="449">
        <v>1284560</v>
      </c>
      <c r="G8" s="449">
        <v>8439326.3399999999</v>
      </c>
      <c r="H8" s="420">
        <f t="shared" si="0"/>
        <v>9723886.3399999999</v>
      </c>
    </row>
    <row r="9" spans="1:8" s="3" customFormat="1">
      <c r="A9" s="221">
        <v>1.2</v>
      </c>
      <c r="B9" s="223" t="s">
        <v>320</v>
      </c>
      <c r="C9" s="449"/>
      <c r="D9" s="449"/>
      <c r="E9" s="448">
        <f t="shared" si="1"/>
        <v>0</v>
      </c>
      <c r="F9" s="449"/>
      <c r="G9" s="449"/>
      <c r="H9" s="420">
        <f t="shared" si="0"/>
        <v>0</v>
      </c>
    </row>
    <row r="10" spans="1:8" s="3" customFormat="1">
      <c r="A10" s="221">
        <v>1.3</v>
      </c>
      <c r="B10" s="223" t="s">
        <v>321</v>
      </c>
      <c r="C10" s="449">
        <v>95239.760000000009</v>
      </c>
      <c r="D10" s="449">
        <v>12961.000000000004</v>
      </c>
      <c r="E10" s="448">
        <f t="shared" si="1"/>
        <v>108200.76000000001</v>
      </c>
      <c r="F10" s="449">
        <v>309222.78000000038</v>
      </c>
      <c r="G10" s="449">
        <v>173451.15999999997</v>
      </c>
      <c r="H10" s="420">
        <f t="shared" si="0"/>
        <v>482673.94000000035</v>
      </c>
    </row>
    <row r="11" spans="1:8" s="3" customFormat="1">
      <c r="A11" s="221">
        <v>1.4</v>
      </c>
      <c r="B11" s="223" t="s">
        <v>322</v>
      </c>
      <c r="C11" s="449"/>
      <c r="D11" s="449"/>
      <c r="E11" s="448">
        <f t="shared" si="1"/>
        <v>0</v>
      </c>
      <c r="F11" s="449"/>
      <c r="G11" s="449"/>
      <c r="H11" s="420">
        <f t="shared" si="0"/>
        <v>0</v>
      </c>
    </row>
    <row r="12" spans="1:8" s="3" customFormat="1" ht="29.25" customHeight="1">
      <c r="A12" s="221">
        <v>2</v>
      </c>
      <c r="B12" s="222" t="s">
        <v>323</v>
      </c>
      <c r="C12" s="448"/>
      <c r="D12" s="448"/>
      <c r="E12" s="448">
        <f t="shared" si="1"/>
        <v>0</v>
      </c>
      <c r="F12" s="448"/>
      <c r="G12" s="448"/>
      <c r="H12" s="420">
        <f t="shared" si="0"/>
        <v>0</v>
      </c>
    </row>
    <row r="13" spans="1:8" s="3" customFormat="1" ht="27.6">
      <c r="A13" s="221">
        <v>3</v>
      </c>
      <c r="B13" s="222" t="s">
        <v>324</v>
      </c>
      <c r="C13" s="448">
        <f>SUM(C14:C15)</f>
        <v>0</v>
      </c>
      <c r="D13" s="448">
        <f>SUM(D14:D15)</f>
        <v>0</v>
      </c>
      <c r="E13" s="448">
        <f t="shared" si="1"/>
        <v>0</v>
      </c>
      <c r="F13" s="448">
        <f>SUM(F14:F15)</f>
        <v>0</v>
      </c>
      <c r="G13" s="448">
        <f>SUM(G14:G15)</f>
        <v>0</v>
      </c>
      <c r="H13" s="420">
        <f t="shared" si="0"/>
        <v>0</v>
      </c>
    </row>
    <row r="14" spans="1:8" s="3" customFormat="1">
      <c r="A14" s="221">
        <v>3.1</v>
      </c>
      <c r="B14" s="223" t="s">
        <v>325</v>
      </c>
      <c r="C14" s="449"/>
      <c r="D14" s="449"/>
      <c r="E14" s="448">
        <f t="shared" si="1"/>
        <v>0</v>
      </c>
      <c r="F14" s="449"/>
      <c r="G14" s="449"/>
      <c r="H14" s="420">
        <f t="shared" si="0"/>
        <v>0</v>
      </c>
    </row>
    <row r="15" spans="1:8" s="3" customFormat="1">
      <c r="A15" s="221">
        <v>3.2</v>
      </c>
      <c r="B15" s="223" t="s">
        <v>326</v>
      </c>
      <c r="C15" s="449"/>
      <c r="D15" s="449"/>
      <c r="E15" s="448">
        <f t="shared" si="1"/>
        <v>0</v>
      </c>
      <c r="F15" s="449"/>
      <c r="G15" s="449"/>
      <c r="H15" s="420">
        <f t="shared" si="0"/>
        <v>0</v>
      </c>
    </row>
    <row r="16" spans="1:8" s="3" customFormat="1">
      <c r="A16" s="221">
        <v>4</v>
      </c>
      <c r="B16" s="222" t="s">
        <v>327</v>
      </c>
      <c r="C16" s="448">
        <f>SUM(C17:C18)</f>
        <v>0</v>
      </c>
      <c r="D16" s="448">
        <f>SUM(D17:D18)</f>
        <v>67140974.015699998</v>
      </c>
      <c r="E16" s="448">
        <f t="shared" si="1"/>
        <v>67140974.015699998</v>
      </c>
      <c r="F16" s="448">
        <f>SUM(F17:F18)</f>
        <v>0</v>
      </c>
      <c r="G16" s="448">
        <f>SUM(G17:G18)</f>
        <v>110759054.52291401</v>
      </c>
      <c r="H16" s="420">
        <f t="shared" si="0"/>
        <v>110759054.52291401</v>
      </c>
    </row>
    <row r="17" spans="1:8" s="3" customFormat="1">
      <c r="A17" s="221">
        <v>4.0999999999999996</v>
      </c>
      <c r="B17" s="223" t="s">
        <v>328</v>
      </c>
      <c r="C17" s="449"/>
      <c r="D17" s="449">
        <v>65994396</v>
      </c>
      <c r="E17" s="448">
        <f t="shared" si="1"/>
        <v>65994396</v>
      </c>
      <c r="F17" s="449"/>
      <c r="G17" s="449">
        <v>110193694.52291401</v>
      </c>
      <c r="H17" s="420">
        <f t="shared" si="0"/>
        <v>110193694.52291401</v>
      </c>
    </row>
    <row r="18" spans="1:8" s="3" customFormat="1">
      <c r="A18" s="221">
        <v>4.2</v>
      </c>
      <c r="B18" s="223" t="s">
        <v>329</v>
      </c>
      <c r="C18" s="449"/>
      <c r="D18" s="449">
        <v>1146578.0157000001</v>
      </c>
      <c r="E18" s="448">
        <f t="shared" si="1"/>
        <v>1146578.0157000001</v>
      </c>
      <c r="F18" s="449"/>
      <c r="G18" s="449">
        <v>565360</v>
      </c>
      <c r="H18" s="420">
        <f t="shared" si="0"/>
        <v>565360</v>
      </c>
    </row>
    <row r="19" spans="1:8" s="3" customFormat="1" ht="27.6">
      <c r="A19" s="221">
        <v>5</v>
      </c>
      <c r="B19" s="222" t="s">
        <v>330</v>
      </c>
      <c r="C19" s="448">
        <f>SUM(C20:C22,C28:C31)</f>
        <v>33600</v>
      </c>
      <c r="D19" s="448">
        <f>SUM(D20:D22,D28:D31)</f>
        <v>469832518.33981562</v>
      </c>
      <c r="E19" s="448">
        <f t="shared" si="1"/>
        <v>469866118.33981562</v>
      </c>
      <c r="F19" s="448">
        <f>SUM(F20:F22,F28:F31)</f>
        <v>10156400</v>
      </c>
      <c r="G19" s="448">
        <f>SUM(G20:G22,G28:G31)</f>
        <v>705371760.50510216</v>
      </c>
      <c r="H19" s="420">
        <f t="shared" si="0"/>
        <v>715528160.50510216</v>
      </c>
    </row>
    <row r="20" spans="1:8" s="3" customFormat="1">
      <c r="A20" s="221">
        <v>5.0999999999999996</v>
      </c>
      <c r="B20" s="223" t="s">
        <v>331</v>
      </c>
      <c r="C20" s="449">
        <v>33600</v>
      </c>
      <c r="D20" s="449">
        <v>50173517.885919988</v>
      </c>
      <c r="E20" s="448">
        <f t="shared" si="1"/>
        <v>50207117.885919988</v>
      </c>
      <c r="F20" s="449">
        <v>32000</v>
      </c>
      <c r="G20" s="449">
        <v>135187451.52588001</v>
      </c>
      <c r="H20" s="420">
        <f t="shared" si="0"/>
        <v>135219451.52588001</v>
      </c>
    </row>
    <row r="21" spans="1:8" s="3" customFormat="1">
      <c r="A21" s="221">
        <v>5.2</v>
      </c>
      <c r="B21" s="223" t="s">
        <v>332</v>
      </c>
      <c r="C21" s="449"/>
      <c r="D21" s="449"/>
      <c r="E21" s="448">
        <f t="shared" si="1"/>
        <v>0</v>
      </c>
      <c r="F21" s="449"/>
      <c r="G21" s="449"/>
      <c r="H21" s="420">
        <f t="shared" si="0"/>
        <v>0</v>
      </c>
    </row>
    <row r="22" spans="1:8" s="3" customFormat="1">
      <c r="A22" s="221">
        <v>5.3</v>
      </c>
      <c r="B22" s="223" t="s">
        <v>333</v>
      </c>
      <c r="C22" s="450">
        <f>SUM(C23:C27)</f>
        <v>0</v>
      </c>
      <c r="D22" s="450">
        <f>SUM(D23:D27)</f>
        <v>230092073.71927634</v>
      </c>
      <c r="E22" s="448">
        <f t="shared" si="1"/>
        <v>230092073.71927634</v>
      </c>
      <c r="F22" s="450">
        <f>SUM(F23:F27)</f>
        <v>0</v>
      </c>
      <c r="G22" s="450">
        <f>SUM(G23:G27)</f>
        <v>420183128.52264869</v>
      </c>
      <c r="H22" s="420">
        <f t="shared" si="0"/>
        <v>420183128.52264869</v>
      </c>
    </row>
    <row r="23" spans="1:8" s="3" customFormat="1">
      <c r="A23" s="221" t="s">
        <v>334</v>
      </c>
      <c r="B23" s="224" t="s">
        <v>335</v>
      </c>
      <c r="C23" s="449"/>
      <c r="D23" s="449">
        <v>18416547.236961063</v>
      </c>
      <c r="E23" s="448">
        <f t="shared" si="1"/>
        <v>18416547.236961063</v>
      </c>
      <c r="F23" s="449"/>
      <c r="G23" s="449">
        <v>17362056.295325577</v>
      </c>
      <c r="H23" s="420">
        <f t="shared" si="0"/>
        <v>17362056.295325577</v>
      </c>
    </row>
    <row r="24" spans="1:8" s="3" customFormat="1">
      <c r="A24" s="221" t="s">
        <v>336</v>
      </c>
      <c r="B24" s="224" t="s">
        <v>337</v>
      </c>
      <c r="C24" s="449"/>
      <c r="D24" s="449">
        <v>182830759.28715187</v>
      </c>
      <c r="E24" s="448">
        <f t="shared" si="1"/>
        <v>182830759.28715187</v>
      </c>
      <c r="F24" s="449"/>
      <c r="G24" s="449">
        <v>372072764.34675485</v>
      </c>
      <c r="H24" s="420">
        <f t="shared" si="0"/>
        <v>372072764.34675485</v>
      </c>
    </row>
    <row r="25" spans="1:8" s="3" customFormat="1">
      <c r="A25" s="221" t="s">
        <v>338</v>
      </c>
      <c r="B25" s="225" t="s">
        <v>339</v>
      </c>
      <c r="C25" s="449"/>
      <c r="D25" s="449">
        <v>1503703.1387624899</v>
      </c>
      <c r="E25" s="448">
        <f t="shared" si="1"/>
        <v>1503703.1387624899</v>
      </c>
      <c r="F25" s="449"/>
      <c r="G25" s="449">
        <v>1758799</v>
      </c>
      <c r="H25" s="420">
        <f t="shared" si="0"/>
        <v>1758799</v>
      </c>
    </row>
    <row r="26" spans="1:8" s="3" customFormat="1">
      <c r="A26" s="221" t="s">
        <v>340</v>
      </c>
      <c r="B26" s="224" t="s">
        <v>341</v>
      </c>
      <c r="C26" s="449"/>
      <c r="D26" s="449">
        <v>27229465.303101946</v>
      </c>
      <c r="E26" s="448">
        <f t="shared" si="1"/>
        <v>27229465.303101946</v>
      </c>
      <c r="F26" s="449"/>
      <c r="G26" s="449">
        <v>28903451.480568312</v>
      </c>
      <c r="H26" s="420">
        <f t="shared" si="0"/>
        <v>28903451.480568312</v>
      </c>
    </row>
    <row r="27" spans="1:8" s="3" customFormat="1">
      <c r="A27" s="221" t="s">
        <v>342</v>
      </c>
      <c r="B27" s="224" t="s">
        <v>343</v>
      </c>
      <c r="C27" s="449"/>
      <c r="D27" s="449">
        <v>111598.75329895178</v>
      </c>
      <c r="E27" s="448">
        <f t="shared" si="1"/>
        <v>111598.75329895178</v>
      </c>
      <c r="F27" s="449"/>
      <c r="G27" s="449">
        <v>86057.4</v>
      </c>
      <c r="H27" s="420">
        <f t="shared" si="0"/>
        <v>86057.4</v>
      </c>
    </row>
    <row r="28" spans="1:8" s="3" customFormat="1">
      <c r="A28" s="221">
        <v>5.4</v>
      </c>
      <c r="B28" s="223" t="s">
        <v>344</v>
      </c>
      <c r="C28" s="449"/>
      <c r="D28" s="449">
        <v>675941.71068373695</v>
      </c>
      <c r="E28" s="448">
        <f t="shared" si="1"/>
        <v>675941.71068373695</v>
      </c>
      <c r="F28" s="449"/>
      <c r="G28" s="449">
        <v>649616.08612267673</v>
      </c>
      <c r="H28" s="420">
        <f t="shared" si="0"/>
        <v>649616.08612267673</v>
      </c>
    </row>
    <row r="29" spans="1:8" s="3" customFormat="1">
      <c r="A29" s="221">
        <v>5.5</v>
      </c>
      <c r="B29" s="223" t="s">
        <v>345</v>
      </c>
      <c r="C29" s="449"/>
      <c r="D29" s="449">
        <v>9032980.4914344084</v>
      </c>
      <c r="E29" s="448">
        <f t="shared" si="1"/>
        <v>9032980.4914344084</v>
      </c>
      <c r="F29" s="449">
        <v>10124400</v>
      </c>
      <c r="G29" s="449">
        <v>135501320.17269403</v>
      </c>
      <c r="H29" s="420">
        <f t="shared" si="0"/>
        <v>145625720.17269403</v>
      </c>
    </row>
    <row r="30" spans="1:8" s="3" customFormat="1">
      <c r="A30" s="221">
        <v>5.6</v>
      </c>
      <c r="B30" s="223" t="s">
        <v>346</v>
      </c>
      <c r="C30" s="449"/>
      <c r="D30" s="449">
        <v>0</v>
      </c>
      <c r="E30" s="448">
        <f t="shared" si="1"/>
        <v>0</v>
      </c>
      <c r="F30" s="449"/>
      <c r="G30" s="449">
        <v>0</v>
      </c>
      <c r="H30" s="420">
        <f t="shared" si="0"/>
        <v>0</v>
      </c>
    </row>
    <row r="31" spans="1:8" s="3" customFormat="1">
      <c r="A31" s="221">
        <v>5.7</v>
      </c>
      <c r="B31" s="223" t="s">
        <v>347</v>
      </c>
      <c r="C31" s="449"/>
      <c r="D31" s="449">
        <v>179858004.53250107</v>
      </c>
      <c r="E31" s="448">
        <f t="shared" si="1"/>
        <v>179858004.53250107</v>
      </c>
      <c r="F31" s="449"/>
      <c r="G31" s="449">
        <v>13850244.197756771</v>
      </c>
      <c r="H31" s="420">
        <f t="shared" si="0"/>
        <v>13850244.197756771</v>
      </c>
    </row>
    <row r="32" spans="1:8" s="3" customFormat="1">
      <c r="A32" s="221">
        <v>6</v>
      </c>
      <c r="B32" s="222" t="s">
        <v>348</v>
      </c>
      <c r="C32" s="448">
        <f>SUM(C33:C39)</f>
        <v>0</v>
      </c>
      <c r="D32" s="448">
        <f>SUM(D33:D39)</f>
        <v>0</v>
      </c>
      <c r="E32" s="448">
        <f t="shared" si="1"/>
        <v>0</v>
      </c>
      <c r="F32" s="448">
        <f>SUM(F33:F39)</f>
        <v>0</v>
      </c>
      <c r="G32" s="448">
        <f>SUM(G33:G39)</f>
        <v>0</v>
      </c>
      <c r="H32" s="420">
        <f t="shared" si="0"/>
        <v>0</v>
      </c>
    </row>
    <row r="33" spans="1:8" s="3" customFormat="1" ht="27.6">
      <c r="A33" s="221">
        <v>6.1</v>
      </c>
      <c r="B33" s="223" t="s">
        <v>796</v>
      </c>
      <c r="C33" s="449"/>
      <c r="D33" s="449"/>
      <c r="E33" s="448">
        <f t="shared" si="1"/>
        <v>0</v>
      </c>
      <c r="F33" s="449"/>
      <c r="G33" s="449"/>
      <c r="H33" s="420">
        <f t="shared" si="0"/>
        <v>0</v>
      </c>
    </row>
    <row r="34" spans="1:8" s="3" customFormat="1" ht="27.6">
      <c r="A34" s="221">
        <v>6.2</v>
      </c>
      <c r="B34" s="223" t="s">
        <v>349</v>
      </c>
      <c r="C34" s="449"/>
      <c r="D34" s="449"/>
      <c r="E34" s="448">
        <f t="shared" si="1"/>
        <v>0</v>
      </c>
      <c r="F34" s="449"/>
      <c r="G34" s="449"/>
      <c r="H34" s="420">
        <f t="shared" si="0"/>
        <v>0</v>
      </c>
    </row>
    <row r="35" spans="1:8" s="3" customFormat="1" ht="27.6">
      <c r="A35" s="221">
        <v>6.3</v>
      </c>
      <c r="B35" s="223" t="s">
        <v>350</v>
      </c>
      <c r="C35" s="449"/>
      <c r="D35" s="449"/>
      <c r="E35" s="448">
        <f t="shared" si="1"/>
        <v>0</v>
      </c>
      <c r="F35" s="449"/>
      <c r="G35" s="449"/>
      <c r="H35" s="420">
        <f t="shared" si="0"/>
        <v>0</v>
      </c>
    </row>
    <row r="36" spans="1:8" s="3" customFormat="1">
      <c r="A36" s="221">
        <v>6.4</v>
      </c>
      <c r="B36" s="223" t="s">
        <v>351</v>
      </c>
      <c r="C36" s="449"/>
      <c r="D36" s="449"/>
      <c r="E36" s="448">
        <f t="shared" si="1"/>
        <v>0</v>
      </c>
      <c r="F36" s="449"/>
      <c r="G36" s="449"/>
      <c r="H36" s="420">
        <f t="shared" si="0"/>
        <v>0</v>
      </c>
    </row>
    <row r="37" spans="1:8" s="3" customFormat="1">
      <c r="A37" s="221">
        <v>6.5</v>
      </c>
      <c r="B37" s="223" t="s">
        <v>352</v>
      </c>
      <c r="C37" s="449"/>
      <c r="D37" s="449"/>
      <c r="E37" s="448">
        <f t="shared" si="1"/>
        <v>0</v>
      </c>
      <c r="F37" s="449"/>
      <c r="G37" s="449"/>
      <c r="H37" s="420">
        <f t="shared" si="0"/>
        <v>0</v>
      </c>
    </row>
    <row r="38" spans="1:8" s="3" customFormat="1" ht="27.6">
      <c r="A38" s="221">
        <v>6.6</v>
      </c>
      <c r="B38" s="223" t="s">
        <v>353</v>
      </c>
      <c r="C38" s="449"/>
      <c r="D38" s="449"/>
      <c r="E38" s="448">
        <f t="shared" si="1"/>
        <v>0</v>
      </c>
      <c r="F38" s="449"/>
      <c r="G38" s="449"/>
      <c r="H38" s="420">
        <f t="shared" si="0"/>
        <v>0</v>
      </c>
    </row>
    <row r="39" spans="1:8" s="3" customFormat="1" ht="27.6">
      <c r="A39" s="221">
        <v>6.7</v>
      </c>
      <c r="B39" s="223" t="s">
        <v>354</v>
      </c>
      <c r="C39" s="449"/>
      <c r="D39" s="449"/>
      <c r="E39" s="448">
        <f t="shared" si="1"/>
        <v>0</v>
      </c>
      <c r="F39" s="449"/>
      <c r="G39" s="449"/>
      <c r="H39" s="420">
        <f t="shared" si="0"/>
        <v>0</v>
      </c>
    </row>
    <row r="40" spans="1:8" s="3" customFormat="1">
      <c r="A40" s="221">
        <v>7</v>
      </c>
      <c r="B40" s="222" t="s">
        <v>355</v>
      </c>
      <c r="C40" s="448">
        <f>SUM(C41:C44)</f>
        <v>22922.921176470583</v>
      </c>
      <c r="D40" s="448">
        <f>SUM(D41:D44)</f>
        <v>42387.639999999992</v>
      </c>
      <c r="E40" s="448">
        <f t="shared" si="1"/>
        <v>65310.561176470575</v>
      </c>
      <c r="F40" s="448">
        <f>SUM(F41:F44)</f>
        <v>0</v>
      </c>
      <c r="G40" s="448">
        <f>SUM(G41:G44)</f>
        <v>0</v>
      </c>
      <c r="H40" s="420">
        <f t="shared" si="0"/>
        <v>0</v>
      </c>
    </row>
    <row r="41" spans="1:8" s="3" customFormat="1" ht="27.6">
      <c r="A41" s="221">
        <v>7.1</v>
      </c>
      <c r="B41" s="223" t="s">
        <v>356</v>
      </c>
      <c r="C41" s="449"/>
      <c r="D41" s="449"/>
      <c r="E41" s="448">
        <f t="shared" si="1"/>
        <v>0</v>
      </c>
      <c r="F41" s="449"/>
      <c r="G41" s="449"/>
      <c r="H41" s="420">
        <f t="shared" si="0"/>
        <v>0</v>
      </c>
    </row>
    <row r="42" spans="1:8" s="3" customFormat="1" ht="27.6">
      <c r="A42" s="221">
        <v>7.2</v>
      </c>
      <c r="B42" s="223" t="s">
        <v>357</v>
      </c>
      <c r="C42" s="449"/>
      <c r="D42" s="449"/>
      <c r="E42" s="448">
        <f t="shared" si="1"/>
        <v>0</v>
      </c>
      <c r="F42" s="449"/>
      <c r="G42" s="449"/>
      <c r="H42" s="420">
        <f t="shared" si="0"/>
        <v>0</v>
      </c>
    </row>
    <row r="43" spans="1:8" s="3" customFormat="1" ht="27.6">
      <c r="A43" s="221">
        <v>7.3</v>
      </c>
      <c r="B43" s="223" t="s">
        <v>358</v>
      </c>
      <c r="C43" s="449"/>
      <c r="D43" s="449"/>
      <c r="E43" s="448">
        <f t="shared" si="1"/>
        <v>0</v>
      </c>
      <c r="F43" s="449"/>
      <c r="G43" s="449"/>
      <c r="H43" s="420">
        <f t="shared" si="0"/>
        <v>0</v>
      </c>
    </row>
    <row r="44" spans="1:8" s="3" customFormat="1" ht="27.6">
      <c r="A44" s="221">
        <v>7.4</v>
      </c>
      <c r="B44" s="223" t="s">
        <v>359</v>
      </c>
      <c r="C44" s="449">
        <v>22922.921176470583</v>
      </c>
      <c r="D44" s="449">
        <v>42387.639999999992</v>
      </c>
      <c r="E44" s="448">
        <f t="shared" si="1"/>
        <v>65310.561176470575</v>
      </c>
      <c r="F44" s="449"/>
      <c r="G44" s="449"/>
      <c r="H44" s="420">
        <f t="shared" si="0"/>
        <v>0</v>
      </c>
    </row>
    <row r="45" spans="1:8" s="3" customFormat="1">
      <c r="A45" s="221">
        <v>8</v>
      </c>
      <c r="B45" s="222" t="s">
        <v>360</v>
      </c>
      <c r="C45" s="448">
        <f>SUM(C46:C52)</f>
        <v>21950</v>
      </c>
      <c r="D45" s="448">
        <f>SUM(D46:D52)</f>
        <v>2288520.9419889981</v>
      </c>
      <c r="E45" s="448">
        <f t="shared" si="1"/>
        <v>2310470.9419889981</v>
      </c>
      <c r="F45" s="448">
        <f>SUM(F46:F52)</f>
        <v>0</v>
      </c>
      <c r="G45" s="448">
        <f>SUM(G46:G52)</f>
        <v>0</v>
      </c>
      <c r="H45" s="420">
        <f t="shared" si="0"/>
        <v>0</v>
      </c>
    </row>
    <row r="46" spans="1:8" s="3" customFormat="1">
      <c r="A46" s="221">
        <v>8.1</v>
      </c>
      <c r="B46" s="223" t="s">
        <v>361</v>
      </c>
      <c r="C46" s="449"/>
      <c r="D46" s="449"/>
      <c r="E46" s="448">
        <f t="shared" si="1"/>
        <v>0</v>
      </c>
      <c r="F46" s="449"/>
      <c r="G46" s="449"/>
      <c r="H46" s="420">
        <f t="shared" si="0"/>
        <v>0</v>
      </c>
    </row>
    <row r="47" spans="1:8" s="3" customFormat="1">
      <c r="A47" s="221">
        <v>8.1999999999999993</v>
      </c>
      <c r="B47" s="223" t="s">
        <v>362</v>
      </c>
      <c r="C47" s="449">
        <v>17000</v>
      </c>
      <c r="D47" s="449">
        <v>1084206.3956293126</v>
      </c>
      <c r="E47" s="448">
        <f t="shared" si="1"/>
        <v>1101206.3956293126</v>
      </c>
      <c r="F47" s="449"/>
      <c r="G47" s="449"/>
      <c r="H47" s="420">
        <f t="shared" si="0"/>
        <v>0</v>
      </c>
    </row>
    <row r="48" spans="1:8" s="3" customFormat="1">
      <c r="A48" s="221">
        <v>8.3000000000000007</v>
      </c>
      <c r="B48" s="223" t="s">
        <v>363</v>
      </c>
      <c r="C48" s="449">
        <v>3450</v>
      </c>
      <c r="D48" s="449">
        <v>617590.1098494539</v>
      </c>
      <c r="E48" s="448">
        <f t="shared" si="1"/>
        <v>621040.1098494539</v>
      </c>
      <c r="F48" s="449"/>
      <c r="G48" s="449"/>
      <c r="H48" s="420">
        <f t="shared" si="0"/>
        <v>0</v>
      </c>
    </row>
    <row r="49" spans="1:8" s="3" customFormat="1">
      <c r="A49" s="221">
        <v>8.4</v>
      </c>
      <c r="B49" s="223" t="s">
        <v>364</v>
      </c>
      <c r="C49" s="449">
        <v>1200</v>
      </c>
      <c r="D49" s="449">
        <v>319326.11151023157</v>
      </c>
      <c r="E49" s="448">
        <f t="shared" si="1"/>
        <v>320526.11151023157</v>
      </c>
      <c r="F49" s="449"/>
      <c r="G49" s="449"/>
      <c r="H49" s="420">
        <f t="shared" si="0"/>
        <v>0</v>
      </c>
    </row>
    <row r="50" spans="1:8" s="3" customFormat="1">
      <c r="A50" s="221">
        <v>8.5</v>
      </c>
      <c r="B50" s="223" t="s">
        <v>365</v>
      </c>
      <c r="C50" s="449">
        <v>300</v>
      </c>
      <c r="D50" s="449">
        <v>178265.55000000002</v>
      </c>
      <c r="E50" s="448">
        <f t="shared" si="1"/>
        <v>178565.55000000002</v>
      </c>
      <c r="F50" s="449"/>
      <c r="G50" s="449"/>
      <c r="H50" s="420">
        <f t="shared" si="0"/>
        <v>0</v>
      </c>
    </row>
    <row r="51" spans="1:8" s="3" customFormat="1">
      <c r="A51" s="221">
        <v>8.6</v>
      </c>
      <c r="B51" s="223" t="s">
        <v>366</v>
      </c>
      <c r="C51" s="449"/>
      <c r="D51" s="449">
        <v>89132.775000000009</v>
      </c>
      <c r="E51" s="448">
        <f t="shared" si="1"/>
        <v>89132.775000000009</v>
      </c>
      <c r="F51" s="449"/>
      <c r="G51" s="449"/>
      <c r="H51" s="420">
        <f t="shared" si="0"/>
        <v>0</v>
      </c>
    </row>
    <row r="52" spans="1:8" s="3" customFormat="1">
      <c r="A52" s="221">
        <v>8.6999999999999993</v>
      </c>
      <c r="B52" s="223" t="s">
        <v>367</v>
      </c>
      <c r="C52" s="449"/>
      <c r="D52" s="449"/>
      <c r="E52" s="448">
        <f t="shared" si="1"/>
        <v>0</v>
      </c>
      <c r="F52" s="449"/>
      <c r="G52" s="449"/>
      <c r="H52" s="420">
        <f t="shared" si="0"/>
        <v>0</v>
      </c>
    </row>
    <row r="53" spans="1:8" s="3" customFormat="1" ht="28.2" thickBot="1">
      <c r="A53" s="226">
        <v>9</v>
      </c>
      <c r="B53" s="227" t="s">
        <v>368</v>
      </c>
      <c r="C53" s="451">
        <v>0</v>
      </c>
      <c r="D53" s="451">
        <v>0</v>
      </c>
      <c r="E53" s="451">
        <f t="shared" si="1"/>
        <v>0</v>
      </c>
      <c r="F53" s="451">
        <v>0</v>
      </c>
      <c r="G53" s="451">
        <v>0</v>
      </c>
      <c r="H53" s="434">
        <f t="shared" si="0"/>
        <v>0</v>
      </c>
    </row>
  </sheetData>
  <mergeCells count="4">
    <mergeCell ref="A5:A6"/>
    <mergeCell ref="B5:B6"/>
    <mergeCell ref="C5:E5"/>
    <mergeCell ref="F5:H5"/>
  </mergeCells>
  <pageMargins left="0.25" right="0.25" top="0.75" bottom="0.75" header="0.3" footer="0.3"/>
  <pageSetup paperSize="9" scale="6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H20"/>
  <sheetViews>
    <sheetView showGridLines="0" zoomScaleNormal="100" workbookViewId="0">
      <pane xSplit="1" ySplit="4" topLeftCell="B5" activePane="bottomRight" state="frozen"/>
      <selection activeCell="L18" sqref="L18"/>
      <selection pane="topRight" activeCell="L18" sqref="L18"/>
      <selection pane="bottomLeft" activeCell="L18" sqref="L18"/>
      <selection pane="bottomRight" activeCell="B5" sqref="B5"/>
    </sheetView>
  </sheetViews>
  <sheetFormatPr defaultColWidth="9.109375" defaultRowHeight="13.8"/>
  <cols>
    <col min="1" max="1" width="9.5546875" style="2" bestFit="1" customWidth="1"/>
    <col min="2" max="2" width="93.5546875" style="2" customWidth="1"/>
    <col min="3" max="4" width="12.6640625" style="2" customWidth="1"/>
    <col min="5" max="11" width="9.6640625" style="13" customWidth="1"/>
    <col min="12" max="16384" width="9.109375" style="13"/>
  </cols>
  <sheetData>
    <row r="1" spans="1:8">
      <c r="A1" s="398" t="s">
        <v>227</v>
      </c>
      <c r="B1" s="399" t="str">
        <f>'1. key ratios'!B1</f>
        <v>სს იშბანკი საქართველო</v>
      </c>
      <c r="C1" s="17"/>
      <c r="D1" s="329"/>
    </row>
    <row r="2" spans="1:8">
      <c r="A2" s="398" t="s">
        <v>228</v>
      </c>
      <c r="B2" s="400">
        <f>'1. key ratios'!B2</f>
        <v>43100</v>
      </c>
      <c r="C2" s="30"/>
      <c r="D2" s="19"/>
      <c r="E2" s="12"/>
      <c r="F2" s="12"/>
      <c r="G2" s="12"/>
      <c r="H2" s="12"/>
    </row>
    <row r="3" spans="1:8">
      <c r="A3" s="18"/>
      <c r="B3" s="17"/>
      <c r="C3" s="30"/>
      <c r="D3" s="19"/>
      <c r="E3" s="12"/>
      <c r="F3" s="12"/>
      <c r="G3" s="12"/>
      <c r="H3" s="12"/>
    </row>
    <row r="4" spans="1:8" ht="15" customHeight="1" thickBot="1">
      <c r="A4" s="217" t="s">
        <v>656</v>
      </c>
      <c r="B4" s="218" t="s">
        <v>226</v>
      </c>
      <c r="C4" s="217"/>
      <c r="D4" s="454" t="s">
        <v>131</v>
      </c>
    </row>
    <row r="5" spans="1:8" ht="15" customHeight="1">
      <c r="A5" s="215" t="s">
        <v>28</v>
      </c>
      <c r="B5" s="216"/>
      <c r="C5" s="452" t="str">
        <f>'1. key ratios'!C5</f>
        <v xml:space="preserve"> 4Q 2017</v>
      </c>
      <c r="D5" s="453" t="str">
        <f>'1. key ratios'!D5</f>
        <v xml:space="preserve"> 3Q 2017</v>
      </c>
    </row>
    <row r="6" spans="1:8" ht="15" customHeight="1">
      <c r="A6" s="381">
        <v>1</v>
      </c>
      <c r="B6" s="382" t="s">
        <v>232</v>
      </c>
      <c r="C6" s="455">
        <f>C7+C9+C11</f>
        <v>166594682.44536495</v>
      </c>
      <c r="D6" s="456">
        <f>D7+D9+D10+D11</f>
        <v>250764574.45297965</v>
      </c>
    </row>
    <row r="7" spans="1:8" ht="15" customHeight="1">
      <c r="A7" s="381">
        <v>1.1000000000000001</v>
      </c>
      <c r="B7" s="383" t="s">
        <v>23</v>
      </c>
      <c r="C7" s="457">
        <v>157281477.73536494</v>
      </c>
      <c r="D7" s="458">
        <v>203857067.08415338</v>
      </c>
    </row>
    <row r="8" spans="1:8" ht="27.6">
      <c r="A8" s="381" t="s">
        <v>294</v>
      </c>
      <c r="B8" s="384" t="s">
        <v>650</v>
      </c>
      <c r="C8" s="457"/>
      <c r="D8" s="458"/>
    </row>
    <row r="9" spans="1:8" ht="15" customHeight="1">
      <c r="A9" s="381">
        <v>1.2</v>
      </c>
      <c r="B9" s="383" t="s">
        <v>24</v>
      </c>
      <c r="C9" s="457">
        <v>9313204.7100000009</v>
      </c>
      <c r="D9" s="458">
        <v>8659562.0700000003</v>
      </c>
    </row>
    <row r="10" spans="1:8" ht="15" customHeight="1">
      <c r="A10" s="381">
        <v>1.3</v>
      </c>
      <c r="B10" s="383" t="s">
        <v>873</v>
      </c>
      <c r="C10" s="459"/>
      <c r="D10" s="458">
        <v>38247945.29882627</v>
      </c>
    </row>
    <row r="11" spans="1:8" ht="15" customHeight="1">
      <c r="A11" s="381">
        <v>1.4</v>
      </c>
      <c r="B11" s="385" t="s">
        <v>79</v>
      </c>
      <c r="C11" s="460"/>
      <c r="D11" s="458"/>
    </row>
    <row r="12" spans="1:8" ht="15" customHeight="1">
      <c r="A12" s="381">
        <v>2</v>
      </c>
      <c r="B12" s="382" t="s">
        <v>233</v>
      </c>
      <c r="C12" s="457">
        <v>2495223</v>
      </c>
      <c r="D12" s="458">
        <v>1983607</v>
      </c>
    </row>
    <row r="13" spans="1:8" ht="15" customHeight="1">
      <c r="A13" s="381">
        <v>3</v>
      </c>
      <c r="B13" s="382" t="s">
        <v>231</v>
      </c>
      <c r="C13" s="460">
        <v>7885874.0637703836</v>
      </c>
      <c r="D13" s="458">
        <v>7885874.0637703836</v>
      </c>
    </row>
    <row r="14" spans="1:8" ht="15" customHeight="1" thickBot="1">
      <c r="A14" s="136">
        <v>4</v>
      </c>
      <c r="B14" s="137" t="s">
        <v>295</v>
      </c>
      <c r="C14" s="461">
        <f>C6+C12+C13</f>
        <v>176975779.50913534</v>
      </c>
      <c r="D14" s="462">
        <f>D6+D12+D13</f>
        <v>260634055.51675004</v>
      </c>
    </row>
    <row r="15" spans="1:8">
      <c r="B15" s="24"/>
    </row>
    <row r="16" spans="1:8" ht="82.8">
      <c r="B16" s="106" t="s">
        <v>874</v>
      </c>
    </row>
    <row r="17" spans="2:2">
      <c r="B17" s="106"/>
    </row>
    <row r="18" spans="2:2">
      <c r="B18" s="106"/>
    </row>
    <row r="19" spans="2:2">
      <c r="B19" s="106"/>
    </row>
    <row r="20" spans="2:2">
      <c r="B20" s="106"/>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H34"/>
  <sheetViews>
    <sheetView showGridLines="0" zoomScaleNormal="100" workbookViewId="0">
      <pane xSplit="1" ySplit="4" topLeftCell="B5" activePane="bottomRight" state="frozen"/>
      <selection pane="topRight" activeCell="B1" sqref="B1"/>
      <selection pane="bottomLeft" activeCell="A4" sqref="A4"/>
      <selection pane="bottomRight"/>
    </sheetView>
  </sheetViews>
  <sheetFormatPr defaultRowHeight="14.4"/>
  <cols>
    <col min="1" max="1" width="9.5546875" style="2" bestFit="1" customWidth="1"/>
    <col min="2" max="2" width="90.44140625" style="2" bestFit="1" customWidth="1"/>
    <col min="3" max="3" width="9.109375" style="2"/>
  </cols>
  <sheetData>
    <row r="1" spans="1:8">
      <c r="A1" s="398" t="s">
        <v>227</v>
      </c>
      <c r="B1" s="399" t="str">
        <f>'1. key ratios'!B1</f>
        <v>სს იშბანკი საქართველო</v>
      </c>
    </row>
    <row r="2" spans="1:8">
      <c r="A2" s="398" t="s">
        <v>228</v>
      </c>
      <c r="B2" s="400">
        <f>'1. key ratios'!B2</f>
        <v>43100</v>
      </c>
    </row>
    <row r="4" spans="1:8" ht="16.5" customHeight="1" thickBot="1">
      <c r="A4" s="251" t="s">
        <v>657</v>
      </c>
      <c r="B4" s="61" t="s">
        <v>187</v>
      </c>
      <c r="C4" s="14"/>
    </row>
    <row r="5" spans="1:8">
      <c r="A5" s="11"/>
      <c r="B5" s="542" t="s">
        <v>188</v>
      </c>
      <c r="C5" s="543"/>
    </row>
    <row r="6" spans="1:8">
      <c r="A6" s="15">
        <v>1</v>
      </c>
      <c r="B6" s="63" t="s">
        <v>888</v>
      </c>
      <c r="C6" s="64"/>
    </row>
    <row r="7" spans="1:8">
      <c r="A7" s="15">
        <v>2</v>
      </c>
      <c r="B7" s="63" t="s">
        <v>897</v>
      </c>
      <c r="C7" s="64"/>
    </row>
    <row r="8" spans="1:8">
      <c r="A8" s="15">
        <v>3</v>
      </c>
      <c r="B8" s="63" t="s">
        <v>898</v>
      </c>
      <c r="C8" s="64"/>
    </row>
    <row r="9" spans="1:8">
      <c r="A9" s="15">
        <v>4</v>
      </c>
      <c r="B9" s="63" t="s">
        <v>899</v>
      </c>
      <c r="C9" s="64"/>
    </row>
    <row r="10" spans="1:8">
      <c r="A10" s="15">
        <v>5</v>
      </c>
      <c r="B10" s="63" t="s">
        <v>900</v>
      </c>
      <c r="C10" s="64"/>
    </row>
    <row r="11" spans="1:8">
      <c r="A11" s="15">
        <v>6</v>
      </c>
      <c r="B11" s="63" t="s">
        <v>901</v>
      </c>
      <c r="C11" s="64"/>
    </row>
    <row r="12" spans="1:8">
      <c r="A12" s="15">
        <v>7</v>
      </c>
      <c r="B12" s="63" t="s">
        <v>902</v>
      </c>
      <c r="C12" s="64"/>
      <c r="H12" s="4"/>
    </row>
    <row r="13" spans="1:8">
      <c r="A13" s="15">
        <v>8</v>
      </c>
      <c r="B13" s="63"/>
      <c r="C13" s="64"/>
    </row>
    <row r="14" spans="1:8">
      <c r="A14" s="15">
        <v>9</v>
      </c>
      <c r="B14" s="63"/>
      <c r="C14" s="64"/>
    </row>
    <row r="15" spans="1:8">
      <c r="A15" s="15">
        <v>10</v>
      </c>
      <c r="B15" s="63"/>
      <c r="C15" s="64"/>
    </row>
    <row r="16" spans="1:8">
      <c r="A16" s="15"/>
      <c r="B16" s="544"/>
      <c r="C16" s="545"/>
    </row>
    <row r="17" spans="1:3">
      <c r="A17" s="15"/>
      <c r="B17" s="546" t="s">
        <v>189</v>
      </c>
      <c r="C17" s="547"/>
    </row>
    <row r="18" spans="1:3">
      <c r="A18" s="15">
        <v>1</v>
      </c>
      <c r="B18" s="28" t="s">
        <v>903</v>
      </c>
      <c r="C18" s="62"/>
    </row>
    <row r="19" spans="1:3">
      <c r="A19" s="15">
        <v>2</v>
      </c>
      <c r="B19" s="28" t="s">
        <v>904</v>
      </c>
      <c r="C19" s="62"/>
    </row>
    <row r="20" spans="1:3">
      <c r="A20" s="15">
        <v>3</v>
      </c>
      <c r="B20" s="28" t="s">
        <v>905</v>
      </c>
      <c r="C20" s="62"/>
    </row>
    <row r="21" spans="1:3">
      <c r="A21" s="15">
        <v>4</v>
      </c>
      <c r="B21" s="28"/>
      <c r="C21" s="62"/>
    </row>
    <row r="22" spans="1:3">
      <c r="A22" s="15">
        <v>5</v>
      </c>
      <c r="B22" s="28"/>
      <c r="C22" s="62"/>
    </row>
    <row r="23" spans="1:3">
      <c r="A23" s="15">
        <v>6</v>
      </c>
      <c r="B23" s="28"/>
      <c r="C23" s="62"/>
    </row>
    <row r="24" spans="1:3">
      <c r="A24" s="15">
        <v>7</v>
      </c>
      <c r="B24" s="28"/>
      <c r="C24" s="62"/>
    </row>
    <row r="25" spans="1:3">
      <c r="A25" s="15">
        <v>8</v>
      </c>
      <c r="B25" s="28"/>
      <c r="C25" s="62"/>
    </row>
    <row r="26" spans="1:3">
      <c r="A26" s="15">
        <v>9</v>
      </c>
      <c r="B26" s="28"/>
      <c r="C26" s="62"/>
    </row>
    <row r="27" spans="1:3" ht="15.75" customHeight="1">
      <c r="A27" s="15">
        <v>10</v>
      </c>
      <c r="B27" s="28"/>
      <c r="C27" s="29"/>
    </row>
    <row r="28" spans="1:3" ht="15.75" customHeight="1">
      <c r="A28" s="15"/>
      <c r="B28" s="28"/>
      <c r="C28" s="29"/>
    </row>
    <row r="29" spans="1:3" ht="30" customHeight="1">
      <c r="A29" s="15"/>
      <c r="B29" s="548" t="s">
        <v>190</v>
      </c>
      <c r="C29" s="549"/>
    </row>
    <row r="30" spans="1:3">
      <c r="A30" s="15">
        <v>1</v>
      </c>
      <c r="B30" s="63" t="s">
        <v>906</v>
      </c>
      <c r="C30" s="463">
        <v>1</v>
      </c>
    </row>
    <row r="31" spans="1:3" ht="15.75" customHeight="1">
      <c r="A31" s="15"/>
      <c r="B31" s="63"/>
      <c r="C31" s="64"/>
    </row>
    <row r="32" spans="1:3" ht="29.25" customHeight="1">
      <c r="A32" s="15"/>
      <c r="B32" s="548" t="s">
        <v>316</v>
      </c>
      <c r="C32" s="549"/>
    </row>
    <row r="33" spans="1:3">
      <c r="A33" s="15">
        <v>1</v>
      </c>
      <c r="B33" s="63" t="s">
        <v>907</v>
      </c>
      <c r="C33" s="506">
        <v>0.39950000000000002</v>
      </c>
    </row>
    <row r="34" spans="1:3" ht="15" thickBot="1">
      <c r="A34" s="16">
        <v>2</v>
      </c>
      <c r="B34" s="65" t="s">
        <v>908</v>
      </c>
      <c r="C34" s="507">
        <v>0.28089999999999998</v>
      </c>
    </row>
  </sheetData>
  <mergeCells count="5">
    <mergeCell ref="B5:C5"/>
    <mergeCell ref="B16:C16"/>
    <mergeCell ref="B17:C17"/>
    <mergeCell ref="B32:C32"/>
    <mergeCell ref="B29:C29"/>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G37"/>
  <sheetViews>
    <sheetView showGridLines="0" zoomScaleNormal="100" workbookViewId="0">
      <pane xSplit="1" ySplit="5" topLeftCell="B6" activePane="bottomRight" state="frozen"/>
      <selection activeCell="H6" sqref="H6"/>
      <selection pane="topRight" activeCell="H6" sqref="H6"/>
      <selection pane="bottomLeft" activeCell="H6" sqref="H6"/>
      <selection pane="bottomRight"/>
    </sheetView>
  </sheetViews>
  <sheetFormatPr defaultRowHeight="14.4"/>
  <cols>
    <col min="1" max="1" width="9.5546875" style="2" bestFit="1" customWidth="1"/>
    <col min="2" max="2" width="47.5546875" style="2" customWidth="1"/>
    <col min="3" max="3" width="28" style="2" customWidth="1"/>
    <col min="4" max="4" width="22.44140625" style="2" customWidth="1"/>
    <col min="5" max="5" width="18.88671875" style="2" customWidth="1"/>
    <col min="6" max="6" width="12" bestFit="1" customWidth="1"/>
    <col min="7" max="7" width="12.5546875" bestFit="1" customWidth="1"/>
  </cols>
  <sheetData>
    <row r="1" spans="1:7">
      <c r="A1" s="398" t="s">
        <v>227</v>
      </c>
      <c r="B1" s="399" t="str">
        <f>'1. key ratios'!B1</f>
        <v>სს იშბანკი საქართველო</v>
      </c>
      <c r="D1" s="329"/>
    </row>
    <row r="2" spans="1:7" s="22" customFormat="1" ht="15.75" customHeight="1">
      <c r="A2" s="398" t="s">
        <v>228</v>
      </c>
      <c r="B2" s="400">
        <f>'1. key ratios'!B2</f>
        <v>43100</v>
      </c>
    </row>
    <row r="3" spans="1:7" s="22" customFormat="1" ht="15.75" customHeight="1"/>
    <row r="4" spans="1:7" s="22" customFormat="1" ht="15.75" customHeight="1" thickBot="1">
      <c r="A4" s="252" t="s">
        <v>658</v>
      </c>
      <c r="B4" s="253" t="s">
        <v>305</v>
      </c>
      <c r="C4" s="194"/>
      <c r="D4" s="194"/>
      <c r="E4" s="195" t="s">
        <v>131</v>
      </c>
    </row>
    <row r="5" spans="1:7" s="121" customFormat="1" ht="17.399999999999999" customHeight="1">
      <c r="A5" s="346"/>
      <c r="B5" s="347"/>
      <c r="C5" s="193" t="s">
        <v>0</v>
      </c>
      <c r="D5" s="193" t="s">
        <v>1</v>
      </c>
      <c r="E5" s="348" t="s">
        <v>2</v>
      </c>
    </row>
    <row r="6" spans="1:7" s="160" customFormat="1" ht="14.4" customHeight="1">
      <c r="A6" s="349"/>
      <c r="B6" s="550" t="s">
        <v>271</v>
      </c>
      <c r="C6" s="550" t="s">
        <v>270</v>
      </c>
      <c r="D6" s="551" t="s">
        <v>269</v>
      </c>
      <c r="E6" s="552"/>
      <c r="G6"/>
    </row>
    <row r="7" spans="1:7" s="160" customFormat="1" ht="99.6" customHeight="1">
      <c r="A7" s="349"/>
      <c r="B7" s="550"/>
      <c r="C7" s="550"/>
      <c r="D7" s="342" t="s">
        <v>268</v>
      </c>
      <c r="E7" s="343" t="s">
        <v>834</v>
      </c>
      <c r="G7"/>
    </row>
    <row r="8" spans="1:7">
      <c r="A8" s="350">
        <v>1</v>
      </c>
      <c r="B8" s="351" t="s">
        <v>192</v>
      </c>
      <c r="C8" s="464">
        <f>'2. RC'!E7</f>
        <v>4249471.09</v>
      </c>
      <c r="D8" s="464"/>
      <c r="E8" s="465">
        <f>C8</f>
        <v>4249471.09</v>
      </c>
    </row>
    <row r="9" spans="1:7">
      <c r="A9" s="350">
        <v>2</v>
      </c>
      <c r="B9" s="351" t="s">
        <v>193</v>
      </c>
      <c r="C9" s="464">
        <f>'2. RC'!E8</f>
        <v>29426183.239999998</v>
      </c>
      <c r="D9" s="464"/>
      <c r="E9" s="465">
        <f t="shared" ref="E9:E20" si="0">C9</f>
        <v>29426183.239999998</v>
      </c>
    </row>
    <row r="10" spans="1:7">
      <c r="A10" s="350">
        <v>3</v>
      </c>
      <c r="B10" s="351" t="s">
        <v>267</v>
      </c>
      <c r="C10" s="464">
        <f>'2. RC'!E9</f>
        <v>16798974.54315</v>
      </c>
      <c r="D10" s="464"/>
      <c r="E10" s="465">
        <f t="shared" si="0"/>
        <v>16798974.54315</v>
      </c>
    </row>
    <row r="11" spans="1:7" ht="27.6">
      <c r="A11" s="350">
        <v>4</v>
      </c>
      <c r="B11" s="351" t="s">
        <v>223</v>
      </c>
      <c r="C11" s="464">
        <f>'2. RC'!E10</f>
        <v>0</v>
      </c>
      <c r="D11" s="464"/>
      <c r="E11" s="465">
        <f t="shared" si="0"/>
        <v>0</v>
      </c>
    </row>
    <row r="12" spans="1:7">
      <c r="A12" s="350">
        <v>5</v>
      </c>
      <c r="B12" s="351" t="s">
        <v>195</v>
      </c>
      <c r="C12" s="464">
        <f>'2. RC'!E11</f>
        <v>24891268.768840581</v>
      </c>
      <c r="D12" s="464"/>
      <c r="E12" s="465">
        <f t="shared" si="0"/>
        <v>24891268.768840581</v>
      </c>
    </row>
    <row r="13" spans="1:7">
      <c r="A13" s="350">
        <v>6.1</v>
      </c>
      <c r="B13" s="351" t="s">
        <v>196</v>
      </c>
      <c r="C13" s="466">
        <f>'2. RC'!E12</f>
        <v>152562075.76000002</v>
      </c>
      <c r="D13" s="464"/>
      <c r="E13" s="465">
        <f t="shared" si="0"/>
        <v>152562075.76000002</v>
      </c>
    </row>
    <row r="14" spans="1:7">
      <c r="A14" s="350">
        <v>6.2</v>
      </c>
      <c r="B14" s="352" t="s">
        <v>197</v>
      </c>
      <c r="C14" s="466">
        <f>'2. RC'!E13</f>
        <v>-4989979.4348000009</v>
      </c>
      <c r="D14" s="464"/>
      <c r="E14" s="465">
        <f t="shared" si="0"/>
        <v>-4989979.4348000009</v>
      </c>
    </row>
    <row r="15" spans="1:7">
      <c r="A15" s="350">
        <v>6</v>
      </c>
      <c r="B15" s="351" t="s">
        <v>266</v>
      </c>
      <c r="C15" s="464">
        <f>'2. RC'!E14</f>
        <v>147572096.32520002</v>
      </c>
      <c r="D15" s="464"/>
      <c r="E15" s="465">
        <f t="shared" si="0"/>
        <v>147572096.32520002</v>
      </c>
    </row>
    <row r="16" spans="1:7" ht="27.6">
      <c r="A16" s="350">
        <v>7</v>
      </c>
      <c r="B16" s="351" t="s">
        <v>199</v>
      </c>
      <c r="C16" s="464">
        <f>'2. RC'!E15</f>
        <v>5757211.7217899989</v>
      </c>
      <c r="D16" s="464"/>
      <c r="E16" s="465">
        <f t="shared" si="0"/>
        <v>5757211.7217899989</v>
      </c>
    </row>
    <row r="17" spans="1:7">
      <c r="A17" s="350">
        <v>8</v>
      </c>
      <c r="B17" s="351" t="s">
        <v>200</v>
      </c>
      <c r="C17" s="464">
        <f>'2. RC'!E16</f>
        <v>0</v>
      </c>
      <c r="D17" s="464"/>
      <c r="E17" s="465">
        <f t="shared" si="0"/>
        <v>0</v>
      </c>
      <c r="F17" s="6"/>
      <c r="G17" s="6"/>
    </row>
    <row r="18" spans="1:7">
      <c r="A18" s="350">
        <v>9</v>
      </c>
      <c r="B18" s="351" t="s">
        <v>201</v>
      </c>
      <c r="C18" s="464">
        <f>'2. RC'!E17</f>
        <v>0</v>
      </c>
      <c r="D18" s="464"/>
      <c r="E18" s="465">
        <f t="shared" si="0"/>
        <v>0</v>
      </c>
      <c r="G18" s="6"/>
    </row>
    <row r="19" spans="1:7" ht="27.6">
      <c r="A19" s="350">
        <v>10</v>
      </c>
      <c r="B19" s="351" t="s">
        <v>202</v>
      </c>
      <c r="C19" s="464">
        <f>'2. RC'!E18</f>
        <v>1871941.6</v>
      </c>
      <c r="D19" s="464"/>
      <c r="E19" s="465">
        <f t="shared" si="0"/>
        <v>1871941.6</v>
      </c>
      <c r="G19" s="6"/>
    </row>
    <row r="20" spans="1:7">
      <c r="A20" s="350">
        <v>11</v>
      </c>
      <c r="B20" s="351" t="s">
        <v>203</v>
      </c>
      <c r="C20" s="464">
        <f>'2. RC'!E19</f>
        <v>3512099.8011980578</v>
      </c>
      <c r="D20" s="464"/>
      <c r="E20" s="465">
        <f t="shared" si="0"/>
        <v>3512099.8011980578</v>
      </c>
    </row>
    <row r="21" spans="1:7" ht="42" thickBot="1">
      <c r="A21" s="353"/>
      <c r="B21" s="354" t="s">
        <v>797</v>
      </c>
      <c r="C21" s="467">
        <f>SUM(C8:C12, C15:C20)</f>
        <v>234079247.09017864</v>
      </c>
      <c r="D21" s="467">
        <f>SUM(D8:D12, D15:D20)</f>
        <v>0</v>
      </c>
      <c r="E21" s="468">
        <f>SUM(E8:E12, E15:E20)</f>
        <v>234079247.09017864</v>
      </c>
    </row>
    <row r="22" spans="1:7">
      <c r="A22"/>
      <c r="B22"/>
      <c r="C22"/>
      <c r="D22"/>
      <c r="E22"/>
    </row>
    <row r="23" spans="1:7">
      <c r="A23"/>
      <c r="B23"/>
      <c r="C23"/>
      <c r="D23"/>
      <c r="E23"/>
    </row>
    <row r="25" spans="1:7" s="2" customFormat="1">
      <c r="B25" s="67"/>
      <c r="F25"/>
      <c r="G25"/>
    </row>
    <row r="26" spans="1:7" s="2" customFormat="1">
      <c r="B26" s="68"/>
      <c r="F26"/>
      <c r="G26"/>
    </row>
    <row r="27" spans="1:7" s="2" customFormat="1">
      <c r="B27" s="67"/>
      <c r="F27"/>
      <c r="G27"/>
    </row>
    <row r="28" spans="1:7" s="2" customFormat="1">
      <c r="B28" s="67"/>
      <c r="F28"/>
      <c r="G28"/>
    </row>
    <row r="29" spans="1:7" s="2" customFormat="1">
      <c r="B29" s="67"/>
      <c r="F29"/>
      <c r="G29"/>
    </row>
    <row r="30" spans="1:7" s="2" customFormat="1">
      <c r="B30" s="67"/>
      <c r="F30"/>
      <c r="G30"/>
    </row>
    <row r="31" spans="1:7" s="2" customFormat="1">
      <c r="B31" s="67"/>
      <c r="F31"/>
      <c r="G31"/>
    </row>
    <row r="32" spans="1:7" s="2" customFormat="1">
      <c r="B32" s="68"/>
      <c r="F32"/>
      <c r="G32"/>
    </row>
    <row r="33" spans="2:7" s="2" customFormat="1">
      <c r="B33" s="68"/>
      <c r="F33"/>
      <c r="G33"/>
    </row>
    <row r="34" spans="2:7" s="2" customFormat="1">
      <c r="B34" s="68"/>
      <c r="F34"/>
      <c r="G34"/>
    </row>
    <row r="35" spans="2:7" s="2" customFormat="1">
      <c r="B35" s="68"/>
      <c r="F35"/>
      <c r="G35"/>
    </row>
    <row r="36" spans="2:7" s="2" customFormat="1">
      <c r="B36" s="68"/>
      <c r="F36"/>
      <c r="G36"/>
    </row>
    <row r="37" spans="2:7" s="2" customFormat="1">
      <c r="B37" s="68"/>
      <c r="F37"/>
      <c r="G37"/>
    </row>
  </sheetData>
  <mergeCells count="3">
    <mergeCell ref="B6:B7"/>
    <mergeCell ref="C6:C7"/>
    <mergeCell ref="D6:E6"/>
  </mergeCells>
  <pageMargins left="0.7" right="0.7" top="0.75" bottom="0.75" header="0.3" footer="0.3"/>
  <pageSetup paperSize="9" orientation="portrait" horizontalDpi="4294967295" verticalDpi="4294967295"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I33"/>
  <sheetViews>
    <sheetView showGridLines="0" zoomScaleNormal="100" workbookViewId="0">
      <pane xSplit="1" ySplit="4" topLeftCell="B5" activePane="bottomRight" state="frozen"/>
      <selection activeCell="H6" sqref="H6"/>
      <selection pane="topRight" activeCell="H6" sqref="H6"/>
      <selection pane="bottomLeft" activeCell="H6" sqref="H6"/>
      <selection pane="bottomRight"/>
    </sheetView>
  </sheetViews>
  <sheetFormatPr defaultRowHeight="14.4" outlineLevelRow="1"/>
  <cols>
    <col min="1" max="1" width="9.5546875" style="2" bestFit="1" customWidth="1"/>
    <col min="2" max="2" width="114.33203125" style="2" customWidth="1"/>
    <col min="3" max="3" width="18.88671875" customWidth="1"/>
    <col min="4" max="4" width="25.44140625" customWidth="1"/>
    <col min="5" max="5" width="24.33203125" customWidth="1"/>
    <col min="6" max="6" width="24" customWidth="1"/>
    <col min="7" max="7" width="10" bestFit="1" customWidth="1"/>
    <col min="8" max="8" width="12" bestFit="1" customWidth="1"/>
    <col min="9" max="9" width="12.5546875" bestFit="1" customWidth="1"/>
  </cols>
  <sheetData>
    <row r="1" spans="1:6">
      <c r="A1" s="398" t="s">
        <v>227</v>
      </c>
      <c r="B1" s="399" t="str">
        <f>'1. key ratios'!B1</f>
        <v>სს იშბანკი საქართველო</v>
      </c>
    </row>
    <row r="2" spans="1:6" s="22" customFormat="1" ht="15.75" customHeight="1">
      <c r="A2" s="398" t="s">
        <v>228</v>
      </c>
      <c r="B2" s="400">
        <f>'1. key ratios'!B2</f>
        <v>43100</v>
      </c>
      <c r="C2"/>
      <c r="D2"/>
      <c r="E2"/>
      <c r="F2"/>
    </row>
    <row r="3" spans="1:6" s="22" customFormat="1" ht="15.75" customHeight="1">
      <c r="C3"/>
      <c r="D3"/>
      <c r="E3"/>
      <c r="F3"/>
    </row>
    <row r="4" spans="1:6" s="22" customFormat="1" ht="28.2" thickBot="1">
      <c r="A4" s="22" t="s">
        <v>659</v>
      </c>
      <c r="B4" s="201" t="s">
        <v>309</v>
      </c>
      <c r="C4" s="195" t="s">
        <v>131</v>
      </c>
      <c r="D4"/>
      <c r="E4"/>
      <c r="F4"/>
    </row>
    <row r="5" spans="1:6" ht="27.6">
      <c r="A5" s="196">
        <v>1</v>
      </c>
      <c r="B5" s="197" t="s">
        <v>695</v>
      </c>
      <c r="C5" s="469">
        <f>'7. LI1'!E21</f>
        <v>234079247.09017864</v>
      </c>
    </row>
    <row r="6" spans="1:6" s="186" customFormat="1">
      <c r="A6" s="120">
        <v>2.1</v>
      </c>
      <c r="B6" s="203" t="s">
        <v>310</v>
      </c>
      <c r="C6" s="474">
        <v>9652223.6799999997</v>
      </c>
    </row>
    <row r="7" spans="1:6" s="4" customFormat="1" ht="27.6" outlineLevel="1">
      <c r="A7" s="202">
        <v>2.2000000000000002</v>
      </c>
      <c r="B7" s="198" t="s">
        <v>311</v>
      </c>
      <c r="C7" s="475">
        <v>0</v>
      </c>
    </row>
    <row r="8" spans="1:6" s="4" customFormat="1" ht="27.6">
      <c r="A8" s="202">
        <v>3</v>
      </c>
      <c r="B8" s="199" t="s">
        <v>696</v>
      </c>
      <c r="C8" s="471">
        <f>SUM(C5:C7)</f>
        <v>243731470.77017865</v>
      </c>
    </row>
    <row r="9" spans="1:6" s="186" customFormat="1">
      <c r="A9" s="120">
        <v>4</v>
      </c>
      <c r="B9" s="206" t="s">
        <v>306</v>
      </c>
      <c r="C9" s="508">
        <f>'9. Capital'!C46+242396</f>
        <v>2314622.9218000001</v>
      </c>
      <c r="D9" s="529"/>
    </row>
    <row r="10" spans="1:6" s="4" customFormat="1" ht="27.6" outlineLevel="1">
      <c r="A10" s="202">
        <v>5.0999999999999996</v>
      </c>
      <c r="B10" s="198" t="s">
        <v>317</v>
      </c>
      <c r="C10" s="470">
        <v>-54100.379999998899</v>
      </c>
    </row>
    <row r="11" spans="1:6" s="4" customFormat="1" ht="27.6" outlineLevel="1">
      <c r="A11" s="202">
        <v>5.2</v>
      </c>
      <c r="B11" s="198" t="s">
        <v>318</v>
      </c>
      <c r="C11" s="472"/>
    </row>
    <row r="12" spans="1:6" s="4" customFormat="1">
      <c r="A12" s="202">
        <v>6</v>
      </c>
      <c r="B12" s="204" t="s">
        <v>307</v>
      </c>
      <c r="C12" s="472"/>
    </row>
    <row r="13" spans="1:6" s="4" customFormat="1" ht="15" thickBot="1">
      <c r="A13" s="205">
        <v>7</v>
      </c>
      <c r="B13" s="200" t="s">
        <v>308</v>
      </c>
      <c r="C13" s="473">
        <f>SUM(C8:C12)</f>
        <v>245991993.31197864</v>
      </c>
    </row>
    <row r="17" spans="2:9" s="2" customFormat="1">
      <c r="B17" s="69"/>
      <c r="C17"/>
      <c r="D17"/>
      <c r="E17"/>
      <c r="F17"/>
      <c r="G17"/>
      <c r="H17"/>
      <c r="I17"/>
    </row>
    <row r="18" spans="2:9" s="2" customFormat="1">
      <c r="B18" s="66"/>
      <c r="C18"/>
      <c r="D18"/>
      <c r="E18"/>
      <c r="F18"/>
      <c r="G18"/>
      <c r="H18"/>
      <c r="I18"/>
    </row>
    <row r="19" spans="2:9" s="2" customFormat="1">
      <c r="B19" s="66"/>
      <c r="C19"/>
      <c r="D19"/>
      <c r="E19"/>
      <c r="F19"/>
      <c r="G19"/>
      <c r="H19"/>
      <c r="I19"/>
    </row>
    <row r="20" spans="2:9" s="2" customFormat="1">
      <c r="B20" s="68"/>
      <c r="C20"/>
      <c r="D20"/>
      <c r="E20"/>
      <c r="F20"/>
      <c r="G20"/>
      <c r="H20"/>
      <c r="I20"/>
    </row>
    <row r="21" spans="2:9" s="2" customFormat="1">
      <c r="B21" s="67"/>
      <c r="C21"/>
      <c r="D21"/>
      <c r="E21"/>
      <c r="F21"/>
      <c r="G21"/>
      <c r="H21"/>
      <c r="I21"/>
    </row>
    <row r="22" spans="2:9" s="2" customFormat="1">
      <c r="B22" s="68"/>
      <c r="C22"/>
      <c r="D22"/>
      <c r="E22"/>
      <c r="F22"/>
      <c r="G22"/>
      <c r="H22"/>
      <c r="I22"/>
    </row>
    <row r="23" spans="2:9" s="2" customFormat="1">
      <c r="B23" s="67"/>
      <c r="C23"/>
      <c r="D23"/>
      <c r="E23"/>
      <c r="F23"/>
      <c r="G23"/>
      <c r="H23"/>
      <c r="I23"/>
    </row>
    <row r="24" spans="2:9" s="2" customFormat="1">
      <c r="B24" s="67"/>
      <c r="C24"/>
      <c r="D24"/>
      <c r="E24"/>
      <c r="F24"/>
      <c r="G24"/>
      <c r="H24"/>
      <c r="I24"/>
    </row>
    <row r="25" spans="2:9" s="2" customFormat="1">
      <c r="B25" s="67"/>
      <c r="C25"/>
      <c r="D25"/>
      <c r="E25"/>
      <c r="F25"/>
      <c r="G25"/>
      <c r="H25"/>
      <c r="I25"/>
    </row>
    <row r="26" spans="2:9" s="2" customFormat="1">
      <c r="B26" s="67"/>
      <c r="C26"/>
      <c r="D26"/>
      <c r="E26"/>
      <c r="F26"/>
      <c r="G26"/>
      <c r="H26"/>
      <c r="I26"/>
    </row>
    <row r="27" spans="2:9" s="2" customFormat="1">
      <c r="B27" s="67"/>
      <c r="C27"/>
      <c r="D27"/>
      <c r="E27"/>
      <c r="F27"/>
      <c r="G27"/>
      <c r="H27"/>
      <c r="I27"/>
    </row>
    <row r="28" spans="2:9" s="2" customFormat="1">
      <c r="B28" s="68"/>
      <c r="C28"/>
      <c r="D28"/>
      <c r="E28"/>
      <c r="F28"/>
      <c r="G28"/>
      <c r="H28"/>
      <c r="I28"/>
    </row>
    <row r="29" spans="2:9" s="2" customFormat="1">
      <c r="B29" s="68"/>
      <c r="C29"/>
      <c r="D29"/>
      <c r="E29"/>
      <c r="F29"/>
      <c r="G29"/>
      <c r="H29"/>
      <c r="I29"/>
    </row>
    <row r="30" spans="2:9" s="2" customFormat="1">
      <c r="B30" s="68"/>
      <c r="C30"/>
      <c r="D30"/>
      <c r="E30"/>
      <c r="F30"/>
      <c r="G30"/>
      <c r="H30"/>
      <c r="I30"/>
    </row>
    <row r="31" spans="2:9" s="2" customFormat="1">
      <c r="B31" s="68"/>
      <c r="C31"/>
      <c r="D31"/>
      <c r="E31"/>
      <c r="F31"/>
      <c r="G31"/>
      <c r="H31"/>
      <c r="I31"/>
    </row>
    <row r="32" spans="2:9" s="2" customFormat="1">
      <c r="B32" s="68"/>
      <c r="C32"/>
      <c r="D32"/>
      <c r="E32"/>
      <c r="F32"/>
      <c r="G32"/>
      <c r="H32"/>
      <c r="I32"/>
    </row>
    <row r="33" spans="2:9" s="2" customFormat="1">
      <c r="B33" s="68"/>
      <c r="C33"/>
      <c r="D33"/>
      <c r="E33"/>
      <c r="F33"/>
      <c r="G33"/>
      <c r="H33"/>
      <c r="I33"/>
    </row>
  </sheetData>
  <pageMargins left="0.7" right="0.7" top="0.75" bottom="0.75" header="0.3" footer="0.3"/>
  <pageSetup paperSize="9" orientation="portrait" horizontalDpi="4294967295" verticalDpi="4294967295" r:id="rId1"/>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0/09/xmldsig#rsa-sha1"/>
    <Reference URI="#idPackageObject" Type="http://www.w3.org/2000/09/xmldsig#Object">
      <DigestMethod Algorithm="http://www.w3.org/2000/09/xmldsig#sha1"/>
      <DigestValue>5OqaOjJqraHoP7oAu7+OHHV6dK8=</DigestValue>
    </Reference>
    <Reference URI="#idOfficeObject" Type="http://www.w3.org/2000/09/xmldsig#Object">
      <DigestMethod Algorithm="http://www.w3.org/2000/09/xmldsig#sha1"/>
      <DigestValue>UtJuHNeACUhl4QUvfIJYPFf/ss8=</DigestValue>
    </Reference>
    <Reference URI="#idSignedProperties" Type="http://uri.etsi.org/01903#SignedProperties">
      <Transforms>
        <Transform Algorithm="http://www.w3.org/TR/2001/REC-xml-c14n-20010315"/>
      </Transforms>
      <DigestMethod Algorithm="http://www.w3.org/2000/09/xmldsig#sha1"/>
      <DigestValue>r47JhU5ehnkIMbvWu+nSFj7qg+I=</DigestValue>
    </Reference>
  </SignedInfo>
  <SignatureValue>Nw8lR1hEVi4c9rJCsfFCR0lzP+/zrxry/RNX0wTIKK6syiEANOwC0ISLRPkAUD/rHHgqbgcLl0Za
mXGURVY99zK2P0WkR/QF3BecaAcHMwhXQLtGjlRiO64FUGVXRyfeBJD3x2EqprrguWAd+pNqTYks
we6OObfstl7jkSthWE10eGHpx3N15PpWn18Byw1sQhLf8e7Eq98G+RDSKcSl7t1/1KkkITFn2sK0
XwjVMtXHmnCmXinl0Kgy40ECzlbAAj5veHoM0cDxDCuAbupD2lB/4AnY53Lgqhs6f6vs+allU15N
+lbzMgOhVClzZN83lNR2t4ze9B0S/WK+b5xj+g==</SignatureValue>
  <KeyInfo>
    <X509Data>
      <X509Certificate>MIIGODCCBSCgAwIBAgIKZheImAACAAAeGjANBgkqhkiG9w0BAQsFADBKMRIwEAYKCZImiZPyLGQB
GRYCZ2UxEzARBgoJkiaJk/IsZAEZFgNuYmcxHzAdBgNVBAMTFk5CRyBDbGFzcyAyIElOVCBTdWIg
Q0EwHhcNMTcwMzE1MDkyNTE5WhcNMTkwMzE1MDkyNTE5WjA2MRswGQYDVQQKExJKU0MgSXNiYW5r
IEdlb3JnaWExFzAVBgNVBAMTDkJJUyAtIE96YW4gR3VyMIIBIjANBgkqhkiG9w0BAQEFAAOCAQ8A
MIIBCgKCAQEA0yWO1VpujVwBzStttKj9um9Xu0MrlWe+F34rXK+mxDWmD9o/Ui2kmqYKBp/6Zso/
IJKVqHID/Ce+FMfayOfuM8xUekAD3KTRB5bvqgaw6ZP6vXSdWFUOJ0tGWe3uKING2Gm93WctC9Ab
pb0eYZDHwOhjzNG3pCbCdLrYg5wZBZHGahGnxwaqfkdIHwVPrtl+YgUXm+y6MVlcKCMkwX3Ricrh
0vK2vTxIBAt9VTj/kqlZfILXE6QJhG07rPq8uJx49fCGPoF21hlE4mMXVQACyK4BqOVbLsdhLY3j
KEC84FlDxMKoZkIavDZAl2pwRYsVqne5QmMdhteg+FRQ/4HpZwIDAQABo4IDMjCCAy4wPAYJKwYB
BAGCNxUHBC8wLQYlKwYBBAGCNxUI5rJgg431RIaBmQmDuKFKg76EcQSDxJEzhIOIXQIBZAIBHTAd
BgNVHSUEFjAUBggrBgEFBQcDAgYIKwYBBQUHAwQwCwYDVR0PBAQDAgeAMCcGCSsGAQQBgjcVCgQa
MBgwCgYIKwYBBQUHAwIwCgYIKwYBBQUHAwQwHQYDVR0OBBYEFCCGVDZui2isHYYouSFDxVeN9OxV
MB8GA1UdIwQYMBaAFMMu0i/wTC8ZwieC/PYurGqwSc/BMIIBJQYDVR0fBIIBHDCCARgwggEUoIIB
EKCCAQyGgcdsZGFwOi8vL0NOPU5CRyUyMENsYXNzJTIwMiUyMElOVCUyMFN1YiUyMENBKDEpLENO
PW5iZy1zdWJDQSxDTj1DRFAsQ049UHVibGljJTIwS2V5JTIwU2VydmljZXMsQ049U2VydmljZXMs
Q049Q29uZmlndXJhdGlvbixEQz1uYmcsREM9Z2U/Y2VydGlmaWNhdGVSZXZvY2F0aW9uTGlzdD9i
YXNlP29iamVjdENsYXNzPWNSTERpc3RyaWJ1dGlvblBvaW50hkBodHRwOi8vY3JsLm5iZy5nb3Yu
Z2UvY2EvTkJHJTIwQ2xhc3MlMjAyJTIwSU5UJTIwU3ViJTIwQ0EoMSkuY3JsMIIBLgYIKwYBBQUH
AQEEggEgMIIBHDCBugYIKwYBBQUHMAKGga1sZGFwOi8vL0NOPU5CRyUyMENsYXNzJTIwMiUyMElO
VCUyMFN1YiUyMENBLENOPUFJQSxDTj1QdWJsaWMlMjBLZXklMjBTZXJ2aWNlcyxDTj1TZXJ2aWNl
cyxDTj1Db25maWd1cmF0aW9uLERDPW5iZyxEQz1nZT9jQUNlcnRpZmljYXRlP2Jhc2U/b2JqZWN0
Q2xhc3M9Y2VydGlmaWNhdGlvbkF1dGhvcml0eTBdBggrBgEFBQcwAoZRaHR0cDovL2NybC5uYmcu
Z292LmdlL2NhL25iZy1zdWJDQS5uYmcuZ2VfTkJHJTIwQ2xhc3MlMjAyJTIwSU5UJTIwU3ViJTIw
Q0EoMikuY3J0MA0GCSqGSIb3DQEBCwUAA4IBAQAT8BGeaBacUj5lpV5TyUqqO8xRpjdFNvL3BDJX
oRuEFAPmLNDaNEfzznR66M0cB66WPhTJR1PA31AHaEsKm3ijYzaHH2YetUAs48yDHTvaLv3+ifja
7W4F+0EGUCErOhoX/cuWFbteXPsDrFuDew9T/6j9iUTzWxHOmtz+QVFq+XS40TosAXfhWx5z9F/B
nF0l02aUf1tMLAfbsHpos4GUMA1q4uMUioFTC+zP8vEfZLZjTrqFvTVXmTsFmV4yQi3y3UZD4/Q/
d3u2ZXmjUto1rTvtBtG+qvAmUvsselhriU1U8iIHRmAiWAs8ytqZBKsUahFAXZZTM9LyAPDRR6nW
</X509Certificate>
    </X509Data>
  </KeyInfo>
  <Object xmlns:mdssi="http://schemas.openxmlformats.org/package/2006/digital-signature" Id="idPackageObject">
    <Manifest>
      <Reference URI="/xl/printerSettings/printerSettings10.bin?ContentType=application/vnd.openxmlformats-officedocument.spreadsheetml.printerSettings">
        <DigestMethod Algorithm="http://www.w3.org/2000/09/xmldsig#sha1"/>
        <DigestValue>VbYQLSfWkJUSAVYpaQXZ1AdRGaQ=</DigestValue>
      </Reference>
      <Reference URI="/xl/styles.xml?ContentType=application/vnd.openxmlformats-officedocument.spreadsheetml.styles+xml">
        <DigestMethod Algorithm="http://www.w3.org/2000/09/xmldsig#sha1"/>
        <DigestValue>oINgxKlBJoylMTMAr3gCfor8er4=</DigestValue>
      </Reference>
      <Reference URI="/xl/calcChain.xml?ContentType=application/vnd.openxmlformats-officedocument.spreadsheetml.calcChain+xml">
        <DigestMethod Algorithm="http://www.w3.org/2000/09/xmldsig#sha1"/>
        <DigestValue>1OnqSiwWrxdaQc7A4DMNhfO3BEk=</DigestValue>
      </Reference>
      <Reference URI="/xl/printerSettings/printerSettings6.bin?ContentType=application/vnd.openxmlformats-officedocument.spreadsheetml.printerSettings">
        <DigestMethod Algorithm="http://www.w3.org/2000/09/xmldsig#sha1"/>
        <DigestValue>4uWAmxZMpFBE+/JDugAdMjuTKKw=</DigestValue>
      </Reference>
      <Reference URI="/xl/printerSettings/printerSettings5.bin?ContentType=application/vnd.openxmlformats-officedocument.spreadsheetml.printerSettings">
        <DigestMethod Algorithm="http://www.w3.org/2000/09/xmldsig#sha1"/>
        <DigestValue>0fOQWZyNvHu5m3ZMv6Ygnk6TDsA=</DigestValue>
      </Reference>
      <Reference URI="/xl/worksheets/sheet18.xml?ContentType=application/vnd.openxmlformats-officedocument.spreadsheetml.worksheet+xml">
        <DigestMethod Algorithm="http://www.w3.org/2000/09/xmldsig#sha1"/>
        <DigestValue>01aJffYitHjB/iJkzYxQUijchsk=</DigestValue>
      </Reference>
      <Reference URI="/xl/worksheets/sheet9.xml?ContentType=application/vnd.openxmlformats-officedocument.spreadsheetml.worksheet+xml">
        <DigestMethod Algorithm="http://www.w3.org/2000/09/xmldsig#sha1"/>
        <DigestValue>HRW9c6DrNDaLoPO6/MWsjQYwnws=</DigestValue>
      </Reference>
      <Reference URI="/xl/worksheets/sheet8.xml?ContentType=application/vnd.openxmlformats-officedocument.spreadsheetml.worksheet+xml">
        <DigestMethod Algorithm="http://www.w3.org/2000/09/xmldsig#sha1"/>
        <DigestValue>n02cBOnYwWKOTsl61b9J5JjLmos=</DigestValue>
      </Reference>
      <Reference URI="/xl/worksheets/sheet7.xml?ContentType=application/vnd.openxmlformats-officedocument.spreadsheetml.worksheet+xml">
        <DigestMethod Algorithm="http://www.w3.org/2000/09/xmldsig#sha1"/>
        <DigestValue>wAlXZhFzIef//j7nbdiYO9gRcEM=</DigestValue>
      </Reference>
      <Reference URI="/xl/printerSettings/printerSettings14.bin?ContentType=application/vnd.openxmlformats-officedocument.spreadsheetml.printerSettings">
        <DigestMethod Algorithm="http://www.w3.org/2000/09/xmldsig#sha1"/>
        <DigestValue>h1cfDX90fneGw34KtpcfAlbbCy0=</DigestValue>
      </Reference>
      <Reference URI="/xl/worksheets/sheet5.xml?ContentType=application/vnd.openxmlformats-officedocument.spreadsheetml.worksheet+xml">
        <DigestMethod Algorithm="http://www.w3.org/2000/09/xmldsig#sha1"/>
        <DigestValue>FezCmChhKU/o81kYkw9GVREX40g=</DigestValue>
      </Reference>
      <Reference URI="/xl/printerSettings/printerSettings4.bin?ContentType=application/vnd.openxmlformats-officedocument.spreadsheetml.printerSettings">
        <DigestMethod Algorithm="http://www.w3.org/2000/09/xmldsig#sha1"/>
        <DigestValue>ZjYF1rngT8+3SuHmWZ9lPAE7NMg=</DigestValue>
      </Reference>
      <Reference URI="/xl/printerSettings/printerSettings3.bin?ContentType=application/vnd.openxmlformats-officedocument.spreadsheetml.printerSettings">
        <DigestMethod Algorithm="http://www.w3.org/2000/09/xmldsig#sha1"/>
        <DigestValue>ZjYF1rngT8+3SuHmWZ9lPAE7NMg=</DigestValue>
      </Reference>
      <Reference URI="/xl/printerSettings/printerSettings2.bin?ContentType=application/vnd.openxmlformats-officedocument.spreadsheetml.printerSettings">
        <DigestMethod Algorithm="http://www.w3.org/2000/09/xmldsig#sha1"/>
        <DigestValue>vu+Sm7qqqYZaK9ixbxtGbdI8/TE=</DigestValue>
      </Reference>
      <Reference URI="/xl/printerSettings/printerSettings13.bin?ContentType=application/vnd.openxmlformats-officedocument.spreadsheetml.printerSettings">
        <DigestMethod Algorithm="http://www.w3.org/2000/09/xmldsig#sha1"/>
        <DigestValue>ZjYF1rngT8+3SuHmWZ9lPAE7NMg=</DigestValue>
      </Reference>
      <Reference URI="/xl/printerSettings/printerSettings12.bin?ContentType=application/vnd.openxmlformats-officedocument.spreadsheetml.printerSettings">
        <DigestMethod Algorithm="http://www.w3.org/2000/09/xmldsig#sha1"/>
        <DigestValue>ZjYF1rngT8+3SuHmWZ9lPAE7NMg=</DigestValue>
      </Reference>
      <Reference URI="/xl/externalLinks/externalLink3.xml?ContentType=application/vnd.openxmlformats-officedocument.spreadsheetml.externalLink+xml">
        <DigestMethod Algorithm="http://www.w3.org/2000/09/xmldsig#sha1"/>
        <DigestValue>gvl4w4jc1MnhaxJD59podlZFRbk=</DigestValue>
      </Reference>
      <Reference URI="/xl/printerSettings/printerSettings11.bin?ContentType=application/vnd.openxmlformats-officedocument.spreadsheetml.printerSettings">
        <DigestMethod Algorithm="http://www.w3.org/2000/09/xmldsig#sha1"/>
        <DigestValue>ZjYF1rngT8+3SuHmWZ9lPAE7NMg=</DigestValue>
      </Reference>
      <Reference URI="/xl/externalLinks/externalLink1.xml?ContentType=application/vnd.openxmlformats-officedocument.spreadsheetml.externalLink+xml">
        <DigestMethod Algorithm="http://www.w3.org/2000/09/xmldsig#sha1"/>
        <DigestValue>5INcEJ1eQDgw22QA4kay85oIaqo=</DigestValue>
      </Reference>
      <Reference URI="/xl/externalLinks/externalLink2.xml?ContentType=application/vnd.openxmlformats-officedocument.spreadsheetml.externalLink+xml">
        <DigestMethod Algorithm="http://www.w3.org/2000/09/xmldsig#sha1"/>
        <DigestValue>e4tpTd2JEeHxDbOXHYPqIzXdeNs=</DigestValue>
      </Reference>
      <Reference URI="/xl/printerSettings/printerSettings9.bin?ContentType=application/vnd.openxmlformats-officedocument.spreadsheetml.printerSettings">
        <DigestMethod Algorithm="http://www.w3.org/2000/09/xmldsig#sha1"/>
        <DigestValue>ZjYF1rngT8+3SuHmWZ9lPAE7NMg=</DigestValue>
      </Reference>
      <Reference URI="/xl/printerSettings/printerSettings8.bin?ContentType=application/vnd.openxmlformats-officedocument.spreadsheetml.printerSettings">
        <DigestMethod Algorithm="http://www.w3.org/2000/09/xmldsig#sha1"/>
        <DigestValue>VbYQLSfWkJUSAVYpaQXZ1AdRGaQ=</DigestValue>
      </Reference>
      <Reference URI="/xl/printerSettings/printerSettings7.bin?ContentType=application/vnd.openxmlformats-officedocument.spreadsheetml.printerSettings">
        <DigestMethod Algorithm="http://www.w3.org/2000/09/xmldsig#sha1"/>
        <DigestValue>VbYQLSfWkJUSAVYpaQXZ1AdRGaQ=</DigestValue>
      </Reference>
      <Reference URI="/xl/printerSettings/printerSettings1.bin?ContentType=application/vnd.openxmlformats-officedocument.spreadsheetml.printerSettings">
        <DigestMethod Algorithm="http://www.w3.org/2000/09/xmldsig#sha1"/>
        <DigestValue>iOUdri0DrHYIo5Tw3Wqktoik9TI=</DigestValue>
      </Reference>
      <Reference URI="/xl/worksheets/sheet10.xml?ContentType=application/vnd.openxmlformats-officedocument.spreadsheetml.worksheet+xml">
        <DigestMethod Algorithm="http://www.w3.org/2000/09/xmldsig#sha1"/>
        <DigestValue>tSRsXaY05hw8sw26JHpAl4XOUWw=</DigestValue>
      </Reference>
      <Reference URI="/xl/worksheets/sheet6.xml?ContentType=application/vnd.openxmlformats-officedocument.spreadsheetml.worksheet+xml">
        <DigestMethod Algorithm="http://www.w3.org/2000/09/xmldsig#sha1"/>
        <DigestValue>2I6KclnBOHVyHFergTCjEsU2lc4=</DigestValue>
      </Reference>
      <Reference URI="/xl/worksheets/sheet11.xml?ContentType=application/vnd.openxmlformats-officedocument.spreadsheetml.worksheet+xml">
        <DigestMethod Algorithm="http://www.w3.org/2000/09/xmldsig#sha1"/>
        <DigestValue>K6WQwKY34OfN8MRuCumy0h6uGnw=</DigestValue>
      </Reference>
      <Reference URI="/xl/worksheets/sheet13.xml?ContentType=application/vnd.openxmlformats-officedocument.spreadsheetml.worksheet+xml">
        <DigestMethod Algorithm="http://www.w3.org/2000/09/xmldsig#sha1"/>
        <DigestValue>NcDIh3lz8PNW2XMjA8OT/KNlwJw=</DigestValue>
      </Reference>
      <Reference URI="/xl/worksheets/sheet1.xml?ContentType=application/vnd.openxmlformats-officedocument.spreadsheetml.worksheet+xml">
        <DigestMethod Algorithm="http://www.w3.org/2000/09/xmldsig#sha1"/>
        <DigestValue>DVTu3vrP1bTjexDq5Ox7m3bjrc8=</DigestValue>
      </Reference>
      <Reference URI="/xl/sharedStrings.xml?ContentType=application/vnd.openxmlformats-officedocument.spreadsheetml.sharedStrings+xml">
        <DigestMethod Algorithm="http://www.w3.org/2000/09/xmldsig#sha1"/>
        <DigestValue>R4gS+63FwYjl+9w+BplgeBuf1bU=</DigestValue>
      </Reference>
      <Reference URI="/xl/drawings/drawing1.xml?ContentType=application/vnd.openxmlformats-officedocument.drawing+xml">
        <DigestMethod Algorithm="http://www.w3.org/2000/09/xmldsig#sha1"/>
        <DigestValue>9jgpVdHzFAt7WN87Eb8UjCRV7yA=</DigestValue>
      </Reference>
      <Reference URI="/xl/worksheets/sheet3.xml?ContentType=application/vnd.openxmlformats-officedocument.spreadsheetml.worksheet+xml">
        <DigestMethod Algorithm="http://www.w3.org/2000/09/xmldsig#sha1"/>
        <DigestValue>FiMbq5jY9g4fiUeaJMEGFCf1JuI=</DigestValue>
      </Reference>
      <Reference URI="/xl/worksheets/sheet2.xml?ContentType=application/vnd.openxmlformats-officedocument.spreadsheetml.worksheet+xml">
        <DigestMethod Algorithm="http://www.w3.org/2000/09/xmldsig#sha1"/>
        <DigestValue>/1b5P68WSIVS/mQeQsKVF7LtrjE=</DigestValue>
      </Reference>
      <Reference URI="/xl/worksheets/sheet4.xml?ContentType=application/vnd.openxmlformats-officedocument.spreadsheetml.worksheet+xml">
        <DigestMethod Algorithm="http://www.w3.org/2000/09/xmldsig#sha1"/>
        <DigestValue>1zLq8qB3TE/pGWIwJSlHncuQEPM=</DigestValue>
      </Reference>
      <Reference URI="/xl/workbook.xml?ContentType=application/vnd.openxmlformats-officedocument.spreadsheetml.sheet.main+xml">
        <DigestMethod Algorithm="http://www.w3.org/2000/09/xmldsig#sha1"/>
        <DigestValue>MOnh85wTNOjJg1P5CJvNPlYL4/g=</DigestValue>
      </Reference>
      <Reference URI="/xl/worksheets/sheet14.xml?ContentType=application/vnd.openxmlformats-officedocument.spreadsheetml.worksheet+xml">
        <DigestMethod Algorithm="http://www.w3.org/2000/09/xmldsig#sha1"/>
        <DigestValue>PbRnnDiXo1cWtR0aB4e/DxMqYo0=</DigestValue>
      </Reference>
      <Reference URI="/xl/theme/theme1.xml?ContentType=application/vnd.openxmlformats-officedocument.theme+xml">
        <DigestMethod Algorithm="http://www.w3.org/2000/09/xmldsig#sha1"/>
        <DigestValue>9qmLS+LilE9mSl2hTMj5oHE8VR8=</DigestValue>
      </Reference>
      <Reference URI="/xl/worksheets/sheet15.xml?ContentType=application/vnd.openxmlformats-officedocument.spreadsheetml.worksheet+xml">
        <DigestMethod Algorithm="http://www.w3.org/2000/09/xmldsig#sha1"/>
        <DigestValue>y717Wc3pdtcXdTdMKj2eNFyh2T4=</DigestValue>
      </Reference>
      <Reference URI="/xl/worksheets/sheet17.xml?ContentType=application/vnd.openxmlformats-officedocument.spreadsheetml.worksheet+xml">
        <DigestMethod Algorithm="http://www.w3.org/2000/09/xmldsig#sha1"/>
        <DigestValue>7M4SABW767PyCOsRRz8YULbV5YI=</DigestValue>
      </Reference>
      <Reference URI="/xl/worksheets/sheet12.xml?ContentType=application/vnd.openxmlformats-officedocument.spreadsheetml.worksheet+xml">
        <DigestMethod Algorithm="http://www.w3.org/2000/09/xmldsig#sha1"/>
        <DigestValue>jJrW5ynzng4T1j7UktgNiR8qr6I=</DigestValue>
      </Reference>
      <Reference URI="/xl/worksheets/sheet16.xml?ContentType=application/vnd.openxmlformats-officedocument.spreadsheetml.worksheet+xml">
        <DigestMethod Algorithm="http://www.w3.org/2000/09/xmldsig#sha1"/>
        <DigestValue>fduI0eBR4z0wIsx8VBpOCbCZMEQ=</DigestValue>
      </Reference>
      <Reference URI="/xl/worksheets/_rels/sheet18.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n+0vGARnVcePbMd38IPwNKCZjEA=</DigestValue>
      </Reference>
      <Reference URI="/xl/externalLinks/_rels/externalLink1.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lKHMldeuxk90T+wUlP1N0/YNoPs=</DigestValue>
      </Reference>
      <Reference URI="/xl/externalLinks/_rels/externalLink2.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BbzuC6JhaV1TiMhP/sAhbuaYBfk=</DigestValue>
      </Reference>
      <Reference URI="/xl/worksheets/_rels/sheet5.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gLMRZB7s88mg+sKljXP+o9GVNVU=</DigestValue>
      </Reference>
      <Reference URI="/xl/externalLinks/_rels/externalLink3.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1x8ZTFxuCaGqUdhNBaA2ZOm0NPg=</DigestValue>
      </Reference>
      <Reference URI="/xl/worksheets/_rels/sheet12.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LPejZ6yBAfuuMiUZm6rOO7mcndA=</DigestValue>
      </Reference>
      <Reference URI="/_rels/.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+nAd0bim5u961Z6hkrztwiSj8HA=</DigestValue>
      </Reference>
      <Reference URI="/xl/worksheets/_rels/sheet4.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p3Vo1ELbv4NvleayWI6std39/r8=</DigestValue>
      </Reference>
      <Reference URI="/xl/worksheets/_rels/sheet6.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pRTIgt3ZCwCHdZOTjQ1jGIvjSb8=</DigestValue>
      </Reference>
      <Reference URI="/xl/worksheets/_rels/sheet3.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ew+sNkCbSxwNPstBsGRjC+14Sxg=</DigestValue>
      </Reference>
      <Reference URI="/xl/worksheets/_rels/sheet14.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Vclzwqg39PLFkJdzcx3F8AQsaJo=</DigestValue>
      </Reference>
      <Reference URI="/xl/worksheets/_rels/sheet9.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evqmqFUdbvaL3aMipGrmdpdWthI=</DigestValue>
      </Reference>
      <Reference URI="/xl/worksheets/_rels/sheet2.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DPl54m8ZkWDWmPPYreVK672bwio=</DigestValue>
      </Reference>
      <Reference URI="/xl/worksheets/_rels/sheet11.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N/uDggg8AIygyJh+dIPdIaS6kno=</DigestValue>
      </Reference>
      <Reference URI="/xl/worksheets/_rels/sheet8.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yMhQTw9PBMCmGwuuB9JTPShwImc=</DigestValue>
      </Reference>
      <Reference URI="/xl/worksheets/_rels/sheet16.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U7CUEIIjus89uV8hommNXczPLCs=</DigestValue>
      </Reference>
      <Reference URI="/xl/worksheets/_rels/sheet13.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oMz5HxKrl6f1AngxuGnlsLy0YJM=</DigestValue>
      </Reference>
      <Reference URI="/xl/worksheets/_rels/sheet1.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8D0DgC/hCQ6mNpATqG5IKIJjIPw=</DigestValue>
      </Reference>
      <Reference URI="/xl/_rels/workbook.xml.rels?ContentType=application/vnd.openxmlformats-package.relationships+xml">
        <Transforms>
          <Transform Algorithm="http://schemas.openxmlformats.org/package/2006/RelationshipTransform">
            <mdssi:RelationshipReference SourceId="rId8"/>
            <mdssi:RelationshipReference SourceId="rId13"/>
            <mdssi:RelationshipReference SourceId="rId18"/>
            <mdssi:RelationshipReference SourceId="rId3"/>
            <mdssi:RelationshipReference SourceId="rId21"/>
            <mdssi:RelationshipReference SourceId="rId7"/>
            <mdssi:RelationshipReference SourceId="rId12"/>
            <mdssi:RelationshipReference SourceId="rId17"/>
            <mdssi:RelationshipReference SourceId="rId25"/>
            <mdssi:RelationshipReference SourceId="rId2"/>
            <mdssi:RelationshipReference SourceId="rId16"/>
            <mdssi:RelationshipReference SourceId="rId20"/>
            <mdssi:RelationshipReference SourceId="rId1"/>
            <mdssi:RelationshipReference SourceId="rId6"/>
            <mdssi:RelationshipReference SourceId="rId11"/>
            <mdssi:RelationshipReference SourceId="rId24"/>
            <mdssi:RelationshipReference SourceId="rId5"/>
            <mdssi:RelationshipReference SourceId="rId15"/>
            <mdssi:RelationshipReference SourceId="rId23"/>
            <mdssi:RelationshipReference SourceId="rId10"/>
            <mdssi:RelationshipReference SourceId="rId19"/>
            <mdssi:RelationshipReference SourceId="rId4"/>
            <mdssi:RelationshipReference SourceId="rId9"/>
            <mdssi:RelationshipReference SourceId="rId14"/>
            <mdssi:RelationshipReference SourceId="rId22"/>
          </Transform>
          <Transform Algorithm="http://www.w3.org/TR/2001/REC-xml-c14n-20010315"/>
        </Transforms>
        <DigestMethod Algorithm="http://www.w3.org/2000/09/xmldsig#sha1"/>
        <DigestValue>wEdp+jKK/HgEwun3yjkMZz4pZAc=</DigestValue>
      </Reference>
    </Manifest>
    <SignatureProperties>
      <SignatureProperty Id="idSignatureTime" Target="#idPackageSignature">
        <mdssi:SignatureTime>
          <mdssi:Format>YYYY-MM-DDThh:mm:ssTZD</mdssi:Format>
          <mdssi:Value>2018-01-25T14:12:11Z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6.1</WindowsVersion>
          <OfficeVersion>14.0</OfficeVersion>
          <ApplicationVersion>14.0</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ManifestHashAlgorithm>http://www.w3.org/2000/09/xmldsig#sha1</ManifestHashAlgorithm>
          <SignatureType>1</SignatureType>
        </SignatureInfoV1>
      </SignatureProperty>
    </SignatureProperties>
  </Object>
  <Object>
    <xd:QualifyingProperties xmlns:xd="http://uri.etsi.org/01903/v1.3.2#" Target="#idPackageSignature">
      <xd:SignedProperties Id="idSignedProperties">
        <xd:SignedSignatureProperties>
          <xd:SigningTime>2018-01-25T14:12:11Z</xd:SigningTime>
          <xd:SigningCertificate>
            <xd:Cert>
              <xd:CertDigest>
                <DigestMethod Algorithm="http://www.w3.org/2000/09/xmldsig#sha1"/>
                <DigestValue>HBqITbk2Z7lxE61ReaqUCiz9V4w=</DigestValue>
              </xd:CertDigest>
              <xd:IssuerSerial>
                <X509IssuerName>CN=NBG Class 2 INT Sub CA, DC=nbg, DC=ge</X509IssuerName>
                <X509SerialNumber>482115498983393339645466</X509SerialNumber>
              </xd:IssuerSerial>
            </xd:Cert>
          </xd:SigningCertificate>
          <xd:SignaturePolicyIdentifier>
            <xd:SignaturePolicyImplied/>
          </xd:SignaturePolicyIdentifier>
        </xd:SignedSignatureProperties>
      </xd:SignedProperties>
      <xd:Un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0/09/xmldsig#rsa-sha1"/>
    <Reference URI="#idPackageObject" Type="http://www.w3.org/2000/09/xmldsig#Object">
      <DigestMethod Algorithm="http://www.w3.org/2000/09/xmldsig#sha1"/>
      <DigestValue>6DFBG1KgtljyPxv9aQbvUelosqo=</DigestValue>
    </Reference>
    <Reference URI="#idOfficeObject" Type="http://www.w3.org/2000/09/xmldsig#Object">
      <DigestMethod Algorithm="http://www.w3.org/2000/09/xmldsig#sha1"/>
      <DigestValue>UtJuHNeACUhl4QUvfIJYPFf/ss8=</DigestValue>
    </Reference>
    <Reference URI="#idSignedProperties" Type="http://uri.etsi.org/01903#SignedProperties">
      <Transforms>
        <Transform Algorithm="http://www.w3.org/TR/2001/REC-xml-c14n-20010315"/>
      </Transforms>
      <DigestMethod Algorithm="http://www.w3.org/2000/09/xmldsig#sha1"/>
      <DigestValue>1PRq9B+qDG2V0Yc8enuW3qqeC7s=</DigestValue>
    </Reference>
  </SignedInfo>
  <SignatureValue>tYo143pgPSDrFFnQKbUDEYn4hTpUrFHisQV15cKCatmvZVU1Fnh32XsCRHxW3cQ3M/K0xrw8yUEU
stQ7LaUMARJ0puysEKKg9cwSneE2fQ10QrI3PmubCuSLaI68NBNJ7wUyi67ScaAcHmqC4xzyY5fD
wN8QQCIpYpztMpWqN0PHUtU2XehMwj4ZdrdJw48jDzTYIHMbx8XfO7ZzATafdfUK7EkFXT0kPIKh
eBr5ZZbey2ynCbEi7P/1PX6nChj9K2aDwgsAzxluTqqCYEMHA9kCGTXOZNpg6FOl4j2rbaIVipug
VXfc1NH6lfeUrpMDjNCrzR02zE8+yZhceXgJYA==</SignatureValue>
  <KeyInfo>
    <X509Data>
      <X509Certificate>MIIGPjCCBSagAwIBAgIKYUdLOQACAAAc/TANBgkqhkiG9w0BAQsFADBKMRIwEAYKCZImiZPyLGQB
GRYCZ2UxEzARBgoJkiaJk/IsZAEZFgNuYmcxHzAdBgNVBAMTFk5CRyBDbGFzcyAyIElOVCBTdWIg
Q0EwHhcNMTcwMjE2MDg1ODA2WhcNMTkwMjE2MDg1ODA2WjA8MRswGQYDVQQKExJKU0MgSXNiYW5r
IEdlb3JnaWExHTAbBgNVBAMTFEJJUyAtIFVjaGEgU2FyYWxpZHplMIIBIjANBgkqhkiG9w0BAQEF
AAOCAQ8AMIIBCgKCAQEA4qXmr0vzY9SlWAMYUsuOIAekVVLwfRBulGgJlGhUF0zSFYvbEq9LNaDW
6+nCmzCYwKz9x3+41cKh38QEuFmc9CvjP3s7YvnQbelUgPaam1Mni2PPTlmTyYFWWgSAjnVeTrcr
7/2yNDyxW5YlzqeGjuZGkuC3gFnBBoFBICXT4u2sRaTRlXF/E0ABdJF7fenzKHKqGvi6LuuF3t0x
OaG+0DInDG7sU7oEC5+CaZde7BHbjrc4IYqzjAFfE9oXyyAlE9OArYeWjUe+L2elMqry6FXms9NG
cGaw+OBXDq8KkoWqQcKc857ExAw12pZP4mJoJJ/6NS/hUyP38wy31nkmFQIDAQABo4IDMjCCAy4w
PAYJKwYBBAGCNxUHBC8wLQYlKwYBBAGCNxUI5rJgg431RIaBmQmDuKFKg76EcQSDxJEzhIOIXQIB
ZAIBHTAdBgNVHSUEFjAUBggrBgEFBQcDAgYIKwYBBQUHAwQwCwYDVR0PBAQDAgeAMCcGCSsGAQQB
gjcVCgQaMBgwCgYIKwYBBQUHAwIwCgYIKwYBBQUHAwQwHQYDVR0OBBYEFIqpim4Emt0pXFIuD3ME
zfIhnZTaMB8GA1UdIwQYMBaAFMMu0i/wTC8ZwieC/PYurGqwSc/BMIIBJQYDVR0fBIIBHDCCARgw
ggEUoIIBEKCCAQyGgcdsZGFwOi8vL0NOPU5CRyUyMENsYXNzJTIwMiUyMElOVCUyMFN1YiUyMENB
KDEpLENOPW5iZy1zdWJDQSxDTj1DRFAsQ049UHVibGljJTIwS2V5JTIwU2VydmljZXMsQ049U2Vy
dmljZXMsQ049Q29uZmlndXJhdGlvbixEQz1uYmcsREM9Z2U/Y2VydGlmaWNhdGVSZXZvY2F0aW9u
TGlzdD9iYXNlP29iamVjdENsYXNzPWNSTERpc3RyaWJ1dGlvblBvaW50hkBodHRwOi8vY3JsLm5i
Zy5nb3YuZ2UvY2EvTkJHJTIwQ2xhc3MlMjAyJTIwSU5UJTIwU3ViJTIwQ0EoMSkuY3JsMIIBLgYI
KwYBBQUHAQEEggEgMIIBHDCBugYIKwYBBQUHMAKGga1sZGFwOi8vL0NOPU5CRyUyMENsYXNzJTIw
MiUyMElOVCUyMFN1YiUyMENBLENOPUFJQSxDTj1QdWJsaWMlMjBLZXklMjBTZXJ2aWNlcyxDTj1T
ZXJ2aWNlcyxDTj1Db25maWd1cmF0aW9uLERDPW5iZyxEQz1nZT9jQUNlcnRpZmljYXRlP2Jhc2U/
b2JqZWN0Q2xhc3M9Y2VydGlmaWNhdGlvbkF1dGhvcml0eTBdBggrBgEFBQcwAoZRaHR0cDovL2Ny
bC5uYmcuZ292LmdlL2NhL25iZy1zdWJDQS5uYmcuZ2VfTkJHJTIwQ2xhc3MlMjAyJTIwSU5UJTIw
U3ViJTIwQ0EoMikuY3J0MA0GCSqGSIb3DQEBCwUAA4IBAQAsBk0Lnxh+wW5yeWkeGxn00XjTYYal
LVjXlQ/QtJ7I9/RIp/oRcUf3Da6kQrQUNgzRNUds2jlofn+bxwqmasmHfPzncfyoUMNDZjDV10qa
dBuM/9MOh9wcEe0zifhW0a48K5v0GrpFbFUptqOxJrs9vMPxzCZ/vyBlLNhZQp4Jpma8ynN9bcxF
N0LW+qsFNXDrfgFSFJsy82DXWfTImpjytqSP2gZf4AVmzBZYyCgtV670tlI71yAa+vsBa6dzbEaM
h1qVA6FeyBQ5+AmJntz23/chjvsCUgltcek9l67wrJuYCUGQnt4+HY2OLLinGgA9xCPx+h26CaFc
XMcwoUCL</X509Certificate>
    </X509Data>
  </KeyInfo>
  <Object xmlns:mdssi="http://schemas.openxmlformats.org/package/2006/digital-signature" Id="idPackageObject">
    <Manifest>
      <Reference URI="/xl/printerSettings/printerSettings10.bin?ContentType=application/vnd.openxmlformats-officedocument.spreadsheetml.printerSettings">
        <DigestMethod Algorithm="http://www.w3.org/2000/09/xmldsig#sha1"/>
        <DigestValue>VbYQLSfWkJUSAVYpaQXZ1AdRGaQ=</DigestValue>
      </Reference>
      <Reference URI="/xl/styles.xml?ContentType=application/vnd.openxmlformats-officedocument.spreadsheetml.styles+xml">
        <DigestMethod Algorithm="http://www.w3.org/2000/09/xmldsig#sha1"/>
        <DigestValue>oINgxKlBJoylMTMAr3gCfor8er4=</DigestValue>
      </Reference>
      <Reference URI="/xl/calcChain.xml?ContentType=application/vnd.openxmlformats-officedocument.spreadsheetml.calcChain+xml">
        <DigestMethod Algorithm="http://www.w3.org/2000/09/xmldsig#sha1"/>
        <DigestValue>1OnqSiwWrxdaQc7A4DMNhfO3BEk=</DigestValue>
      </Reference>
      <Reference URI="/xl/printerSettings/printerSettings6.bin?ContentType=application/vnd.openxmlformats-officedocument.spreadsheetml.printerSettings">
        <DigestMethod Algorithm="http://www.w3.org/2000/09/xmldsig#sha1"/>
        <DigestValue>4uWAmxZMpFBE+/JDugAdMjuTKKw=</DigestValue>
      </Reference>
      <Reference URI="/xl/printerSettings/printerSettings5.bin?ContentType=application/vnd.openxmlformats-officedocument.spreadsheetml.printerSettings">
        <DigestMethod Algorithm="http://www.w3.org/2000/09/xmldsig#sha1"/>
        <DigestValue>0fOQWZyNvHu5m3ZMv6Ygnk6TDsA=</DigestValue>
      </Reference>
      <Reference URI="/xl/worksheets/sheet18.xml?ContentType=application/vnd.openxmlformats-officedocument.spreadsheetml.worksheet+xml">
        <DigestMethod Algorithm="http://www.w3.org/2000/09/xmldsig#sha1"/>
        <DigestValue>01aJffYitHjB/iJkzYxQUijchsk=</DigestValue>
      </Reference>
      <Reference URI="/xl/worksheets/sheet9.xml?ContentType=application/vnd.openxmlformats-officedocument.spreadsheetml.worksheet+xml">
        <DigestMethod Algorithm="http://www.w3.org/2000/09/xmldsig#sha1"/>
        <DigestValue>HRW9c6DrNDaLoPO6/MWsjQYwnws=</DigestValue>
      </Reference>
      <Reference URI="/xl/worksheets/sheet8.xml?ContentType=application/vnd.openxmlformats-officedocument.spreadsheetml.worksheet+xml">
        <DigestMethod Algorithm="http://www.w3.org/2000/09/xmldsig#sha1"/>
        <DigestValue>n02cBOnYwWKOTsl61b9J5JjLmos=</DigestValue>
      </Reference>
      <Reference URI="/xl/worksheets/sheet7.xml?ContentType=application/vnd.openxmlformats-officedocument.spreadsheetml.worksheet+xml">
        <DigestMethod Algorithm="http://www.w3.org/2000/09/xmldsig#sha1"/>
        <DigestValue>wAlXZhFzIef//j7nbdiYO9gRcEM=</DigestValue>
      </Reference>
      <Reference URI="/xl/printerSettings/printerSettings14.bin?ContentType=application/vnd.openxmlformats-officedocument.spreadsheetml.printerSettings">
        <DigestMethod Algorithm="http://www.w3.org/2000/09/xmldsig#sha1"/>
        <DigestValue>h1cfDX90fneGw34KtpcfAlbbCy0=</DigestValue>
      </Reference>
      <Reference URI="/xl/worksheets/sheet5.xml?ContentType=application/vnd.openxmlformats-officedocument.spreadsheetml.worksheet+xml">
        <DigestMethod Algorithm="http://www.w3.org/2000/09/xmldsig#sha1"/>
        <DigestValue>FezCmChhKU/o81kYkw9GVREX40g=</DigestValue>
      </Reference>
      <Reference URI="/xl/printerSettings/printerSettings4.bin?ContentType=application/vnd.openxmlformats-officedocument.spreadsheetml.printerSettings">
        <DigestMethod Algorithm="http://www.w3.org/2000/09/xmldsig#sha1"/>
        <DigestValue>ZjYF1rngT8+3SuHmWZ9lPAE7NMg=</DigestValue>
      </Reference>
      <Reference URI="/xl/printerSettings/printerSettings3.bin?ContentType=application/vnd.openxmlformats-officedocument.spreadsheetml.printerSettings">
        <DigestMethod Algorithm="http://www.w3.org/2000/09/xmldsig#sha1"/>
        <DigestValue>ZjYF1rngT8+3SuHmWZ9lPAE7NMg=</DigestValue>
      </Reference>
      <Reference URI="/xl/printerSettings/printerSettings2.bin?ContentType=application/vnd.openxmlformats-officedocument.spreadsheetml.printerSettings">
        <DigestMethod Algorithm="http://www.w3.org/2000/09/xmldsig#sha1"/>
        <DigestValue>vu+Sm7qqqYZaK9ixbxtGbdI8/TE=</DigestValue>
      </Reference>
      <Reference URI="/xl/printerSettings/printerSettings13.bin?ContentType=application/vnd.openxmlformats-officedocument.spreadsheetml.printerSettings">
        <DigestMethod Algorithm="http://www.w3.org/2000/09/xmldsig#sha1"/>
        <DigestValue>ZjYF1rngT8+3SuHmWZ9lPAE7NMg=</DigestValue>
      </Reference>
      <Reference URI="/xl/printerSettings/printerSettings12.bin?ContentType=application/vnd.openxmlformats-officedocument.spreadsheetml.printerSettings">
        <DigestMethod Algorithm="http://www.w3.org/2000/09/xmldsig#sha1"/>
        <DigestValue>ZjYF1rngT8+3SuHmWZ9lPAE7NMg=</DigestValue>
      </Reference>
      <Reference URI="/xl/externalLinks/externalLink3.xml?ContentType=application/vnd.openxmlformats-officedocument.spreadsheetml.externalLink+xml">
        <DigestMethod Algorithm="http://www.w3.org/2000/09/xmldsig#sha1"/>
        <DigestValue>gvl4w4jc1MnhaxJD59podlZFRbk=</DigestValue>
      </Reference>
      <Reference URI="/xl/printerSettings/printerSettings11.bin?ContentType=application/vnd.openxmlformats-officedocument.spreadsheetml.printerSettings">
        <DigestMethod Algorithm="http://www.w3.org/2000/09/xmldsig#sha1"/>
        <DigestValue>ZjYF1rngT8+3SuHmWZ9lPAE7NMg=</DigestValue>
      </Reference>
      <Reference URI="/xl/externalLinks/externalLink1.xml?ContentType=application/vnd.openxmlformats-officedocument.spreadsheetml.externalLink+xml">
        <DigestMethod Algorithm="http://www.w3.org/2000/09/xmldsig#sha1"/>
        <DigestValue>5INcEJ1eQDgw22QA4kay85oIaqo=</DigestValue>
      </Reference>
      <Reference URI="/xl/externalLinks/externalLink2.xml?ContentType=application/vnd.openxmlformats-officedocument.spreadsheetml.externalLink+xml">
        <DigestMethod Algorithm="http://www.w3.org/2000/09/xmldsig#sha1"/>
        <DigestValue>e4tpTd2JEeHxDbOXHYPqIzXdeNs=</DigestValue>
      </Reference>
      <Reference URI="/xl/printerSettings/printerSettings9.bin?ContentType=application/vnd.openxmlformats-officedocument.spreadsheetml.printerSettings">
        <DigestMethod Algorithm="http://www.w3.org/2000/09/xmldsig#sha1"/>
        <DigestValue>ZjYF1rngT8+3SuHmWZ9lPAE7NMg=</DigestValue>
      </Reference>
      <Reference URI="/xl/printerSettings/printerSettings8.bin?ContentType=application/vnd.openxmlformats-officedocument.spreadsheetml.printerSettings">
        <DigestMethod Algorithm="http://www.w3.org/2000/09/xmldsig#sha1"/>
        <DigestValue>VbYQLSfWkJUSAVYpaQXZ1AdRGaQ=</DigestValue>
      </Reference>
      <Reference URI="/xl/printerSettings/printerSettings7.bin?ContentType=application/vnd.openxmlformats-officedocument.spreadsheetml.printerSettings">
        <DigestMethod Algorithm="http://www.w3.org/2000/09/xmldsig#sha1"/>
        <DigestValue>VbYQLSfWkJUSAVYpaQXZ1AdRGaQ=</DigestValue>
      </Reference>
      <Reference URI="/xl/printerSettings/printerSettings1.bin?ContentType=application/vnd.openxmlformats-officedocument.spreadsheetml.printerSettings">
        <DigestMethod Algorithm="http://www.w3.org/2000/09/xmldsig#sha1"/>
        <DigestValue>iOUdri0DrHYIo5Tw3Wqktoik9TI=</DigestValue>
      </Reference>
      <Reference URI="/xl/worksheets/sheet10.xml?ContentType=application/vnd.openxmlformats-officedocument.spreadsheetml.worksheet+xml">
        <DigestMethod Algorithm="http://www.w3.org/2000/09/xmldsig#sha1"/>
        <DigestValue>tSRsXaY05hw8sw26JHpAl4XOUWw=</DigestValue>
      </Reference>
      <Reference URI="/xl/worksheets/sheet6.xml?ContentType=application/vnd.openxmlformats-officedocument.spreadsheetml.worksheet+xml">
        <DigestMethod Algorithm="http://www.w3.org/2000/09/xmldsig#sha1"/>
        <DigestValue>2I6KclnBOHVyHFergTCjEsU2lc4=</DigestValue>
      </Reference>
      <Reference URI="/xl/worksheets/sheet11.xml?ContentType=application/vnd.openxmlformats-officedocument.spreadsheetml.worksheet+xml">
        <DigestMethod Algorithm="http://www.w3.org/2000/09/xmldsig#sha1"/>
        <DigestValue>K6WQwKY34OfN8MRuCumy0h6uGnw=</DigestValue>
      </Reference>
      <Reference URI="/xl/worksheets/sheet13.xml?ContentType=application/vnd.openxmlformats-officedocument.spreadsheetml.worksheet+xml">
        <DigestMethod Algorithm="http://www.w3.org/2000/09/xmldsig#sha1"/>
        <DigestValue>NcDIh3lz8PNW2XMjA8OT/KNlwJw=</DigestValue>
      </Reference>
      <Reference URI="/xl/worksheets/sheet1.xml?ContentType=application/vnd.openxmlformats-officedocument.spreadsheetml.worksheet+xml">
        <DigestMethod Algorithm="http://www.w3.org/2000/09/xmldsig#sha1"/>
        <DigestValue>DVTu3vrP1bTjexDq5Ox7m3bjrc8=</DigestValue>
      </Reference>
      <Reference URI="/xl/sharedStrings.xml?ContentType=application/vnd.openxmlformats-officedocument.spreadsheetml.sharedStrings+xml">
        <DigestMethod Algorithm="http://www.w3.org/2000/09/xmldsig#sha1"/>
        <DigestValue>R4gS+63FwYjl+9w+BplgeBuf1bU=</DigestValue>
      </Reference>
      <Reference URI="/xl/drawings/drawing1.xml?ContentType=application/vnd.openxmlformats-officedocument.drawing+xml">
        <DigestMethod Algorithm="http://www.w3.org/2000/09/xmldsig#sha1"/>
        <DigestValue>9jgpVdHzFAt7WN87Eb8UjCRV7yA=</DigestValue>
      </Reference>
      <Reference URI="/xl/worksheets/sheet3.xml?ContentType=application/vnd.openxmlformats-officedocument.spreadsheetml.worksheet+xml">
        <DigestMethod Algorithm="http://www.w3.org/2000/09/xmldsig#sha1"/>
        <DigestValue>FiMbq5jY9g4fiUeaJMEGFCf1JuI=</DigestValue>
      </Reference>
      <Reference URI="/xl/worksheets/sheet2.xml?ContentType=application/vnd.openxmlformats-officedocument.spreadsheetml.worksheet+xml">
        <DigestMethod Algorithm="http://www.w3.org/2000/09/xmldsig#sha1"/>
        <DigestValue>/1b5P68WSIVS/mQeQsKVF7LtrjE=</DigestValue>
      </Reference>
      <Reference URI="/xl/worksheets/sheet4.xml?ContentType=application/vnd.openxmlformats-officedocument.spreadsheetml.worksheet+xml">
        <DigestMethod Algorithm="http://www.w3.org/2000/09/xmldsig#sha1"/>
        <DigestValue>1zLq8qB3TE/pGWIwJSlHncuQEPM=</DigestValue>
      </Reference>
      <Reference URI="/xl/workbook.xml?ContentType=application/vnd.openxmlformats-officedocument.spreadsheetml.sheet.main+xml">
        <DigestMethod Algorithm="http://www.w3.org/2000/09/xmldsig#sha1"/>
        <DigestValue>MOnh85wTNOjJg1P5CJvNPlYL4/g=</DigestValue>
      </Reference>
      <Reference URI="/xl/worksheets/sheet14.xml?ContentType=application/vnd.openxmlformats-officedocument.spreadsheetml.worksheet+xml">
        <DigestMethod Algorithm="http://www.w3.org/2000/09/xmldsig#sha1"/>
        <DigestValue>PbRnnDiXo1cWtR0aB4e/DxMqYo0=</DigestValue>
      </Reference>
      <Reference URI="/xl/theme/theme1.xml?ContentType=application/vnd.openxmlformats-officedocument.theme+xml">
        <DigestMethod Algorithm="http://www.w3.org/2000/09/xmldsig#sha1"/>
        <DigestValue>9qmLS+LilE9mSl2hTMj5oHE8VR8=</DigestValue>
      </Reference>
      <Reference URI="/xl/worksheets/sheet15.xml?ContentType=application/vnd.openxmlformats-officedocument.spreadsheetml.worksheet+xml">
        <DigestMethod Algorithm="http://www.w3.org/2000/09/xmldsig#sha1"/>
        <DigestValue>y717Wc3pdtcXdTdMKj2eNFyh2T4=</DigestValue>
      </Reference>
      <Reference URI="/xl/worksheets/sheet17.xml?ContentType=application/vnd.openxmlformats-officedocument.spreadsheetml.worksheet+xml">
        <DigestMethod Algorithm="http://www.w3.org/2000/09/xmldsig#sha1"/>
        <DigestValue>7M4SABW767PyCOsRRz8YULbV5YI=</DigestValue>
      </Reference>
      <Reference URI="/xl/worksheets/sheet12.xml?ContentType=application/vnd.openxmlformats-officedocument.spreadsheetml.worksheet+xml">
        <DigestMethod Algorithm="http://www.w3.org/2000/09/xmldsig#sha1"/>
        <DigestValue>jJrW5ynzng4T1j7UktgNiR8qr6I=</DigestValue>
      </Reference>
      <Reference URI="/xl/worksheets/sheet16.xml?ContentType=application/vnd.openxmlformats-officedocument.spreadsheetml.worksheet+xml">
        <DigestMethod Algorithm="http://www.w3.org/2000/09/xmldsig#sha1"/>
        <DigestValue>fduI0eBR4z0wIsx8VBpOCbCZMEQ=</DigestValue>
      </Reference>
      <Reference URI="/xl/worksheets/_rels/sheet18.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n+0vGARnVcePbMd38IPwNKCZjEA=</DigestValue>
      </Reference>
      <Reference URI="/xl/externalLinks/_rels/externalLink1.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lKHMldeuxk90T+wUlP1N0/YNoPs=</DigestValue>
      </Reference>
      <Reference URI="/xl/externalLinks/_rels/externalLink2.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BbzuC6JhaV1TiMhP/sAhbuaYBfk=</DigestValue>
      </Reference>
      <Reference URI="/xl/worksheets/_rels/sheet5.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gLMRZB7s88mg+sKljXP+o9GVNVU=</DigestValue>
      </Reference>
      <Reference URI="/xl/externalLinks/_rels/externalLink3.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1x8ZTFxuCaGqUdhNBaA2ZOm0NPg=</DigestValue>
      </Reference>
      <Reference URI="/xl/worksheets/_rels/sheet12.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LPejZ6yBAfuuMiUZm6rOO7mcndA=</DigestValue>
      </Reference>
      <Reference URI="/_rels/.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+nAd0bim5u961Z6hkrztwiSj8HA=</DigestValue>
      </Reference>
      <Reference URI="/xl/worksheets/_rels/sheet4.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p3Vo1ELbv4NvleayWI6std39/r8=</DigestValue>
      </Reference>
      <Reference URI="/xl/worksheets/_rels/sheet6.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pRTIgt3ZCwCHdZOTjQ1jGIvjSb8=</DigestValue>
      </Reference>
      <Reference URI="/xl/worksheets/_rels/sheet3.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ew+sNkCbSxwNPstBsGRjC+14Sxg=</DigestValue>
      </Reference>
      <Reference URI="/xl/worksheets/_rels/sheet14.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Vclzwqg39PLFkJdzcx3F8AQsaJo=</DigestValue>
      </Reference>
      <Reference URI="/xl/worksheets/_rels/sheet9.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evqmqFUdbvaL3aMipGrmdpdWthI=</DigestValue>
      </Reference>
      <Reference URI="/xl/worksheets/_rels/sheet2.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DPl54m8ZkWDWmPPYreVK672bwio=</DigestValue>
      </Reference>
      <Reference URI="/xl/worksheets/_rels/sheet11.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N/uDggg8AIygyJh+dIPdIaS6kno=</DigestValue>
      </Reference>
      <Reference URI="/xl/worksheets/_rels/sheet8.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yMhQTw9PBMCmGwuuB9JTPShwImc=</DigestValue>
      </Reference>
      <Reference URI="/xl/worksheets/_rels/sheet16.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U7CUEIIjus89uV8hommNXczPLCs=</DigestValue>
      </Reference>
      <Reference URI="/xl/worksheets/_rels/sheet13.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oMz5HxKrl6f1AngxuGnlsLy0YJM=</DigestValue>
      </Reference>
      <Reference URI="/xl/worksheets/_rels/sheet1.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8D0DgC/hCQ6mNpATqG5IKIJjIPw=</DigestValue>
      </Reference>
      <Reference URI="/xl/_rels/workbook.xml.rels?ContentType=application/vnd.openxmlformats-package.relationships+xml">
        <Transforms>
          <Transform Algorithm="http://schemas.openxmlformats.org/package/2006/RelationshipTransform">
            <mdssi:RelationshipReference SourceId="rId8"/>
            <mdssi:RelationshipReference SourceId="rId13"/>
            <mdssi:RelationshipReference SourceId="rId18"/>
            <mdssi:RelationshipReference SourceId="rId3"/>
            <mdssi:RelationshipReference SourceId="rId21"/>
            <mdssi:RelationshipReference SourceId="rId7"/>
            <mdssi:RelationshipReference SourceId="rId12"/>
            <mdssi:RelationshipReference SourceId="rId17"/>
            <mdssi:RelationshipReference SourceId="rId25"/>
            <mdssi:RelationshipReference SourceId="rId2"/>
            <mdssi:RelationshipReference SourceId="rId16"/>
            <mdssi:RelationshipReference SourceId="rId20"/>
            <mdssi:RelationshipReference SourceId="rId1"/>
            <mdssi:RelationshipReference SourceId="rId6"/>
            <mdssi:RelationshipReference SourceId="rId11"/>
            <mdssi:RelationshipReference SourceId="rId24"/>
            <mdssi:RelationshipReference SourceId="rId5"/>
            <mdssi:RelationshipReference SourceId="rId15"/>
            <mdssi:RelationshipReference SourceId="rId23"/>
            <mdssi:RelationshipReference SourceId="rId10"/>
            <mdssi:RelationshipReference SourceId="rId19"/>
            <mdssi:RelationshipReference SourceId="rId4"/>
            <mdssi:RelationshipReference SourceId="rId9"/>
            <mdssi:RelationshipReference SourceId="rId14"/>
            <mdssi:RelationshipReference SourceId="rId22"/>
          </Transform>
          <Transform Algorithm="http://www.w3.org/TR/2001/REC-xml-c14n-20010315"/>
        </Transforms>
        <DigestMethod Algorithm="http://www.w3.org/2000/09/xmldsig#sha1"/>
        <DigestValue>wEdp+jKK/HgEwun3yjkMZz4pZAc=</DigestValue>
      </Reference>
    </Manifest>
    <SignatureProperties>
      <SignatureProperty Id="idSignatureTime" Target="#idPackageSignature">
        <mdssi:SignatureTime>
          <mdssi:Format>YYYY-MM-DDThh:mm:ssTZD</mdssi:Format>
          <mdssi:Value>2018-01-25T14:12:30Z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6.1</WindowsVersion>
          <OfficeVersion>14.0</OfficeVersion>
          <ApplicationVersion>14.0</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ManifestHashAlgorithm>http://www.w3.org/2000/09/xmldsig#sha1</ManifestHashAlgorithm>
          <SignatureType>1</SignatureType>
        </SignatureInfoV1>
      </SignatureProperty>
    </SignatureProperties>
  </Object>
  <Object>
    <xd:QualifyingProperties xmlns:xd="http://uri.etsi.org/01903/v1.3.2#" Target="#idPackageSignature">
      <xd:SignedProperties Id="idSignedProperties">
        <xd:SignedSignatureProperties>
          <xd:SigningTime>2018-01-25T14:12:30Z</xd:SigningTime>
          <xd:SigningCertificate>
            <xd:Cert>
              <xd:CertDigest>
                <DigestMethod Algorithm="http://www.w3.org/2000/09/xmldsig#sha1"/>
                <DigestValue>As+OQ8RpwZbrgIkrx4aQnzKdR3Y=</DigestValue>
              </xd:CertDigest>
              <xd:IssuerSerial>
                <X509IssuerName>CN=NBG Class 2 INT Sub CA, DC=nbg, DC=ge</X509IssuerName>
                <X509SerialNumber>459384688031224070937853</X509SerialNumber>
              </xd:IssuerSerial>
            </xd:Cert>
          </xd:SigningCertificate>
          <xd:SignaturePolicyIdentifier>
            <xd:SignaturePolicyImplied/>
          </xd:SignaturePolicyIdentifier>
        </xd:SignedSignatureProperties>
      </xd:SignedProperties>
      <xd:UnsignedProperties/>
    </xd:QualifyingProperties>
  </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18</vt:i4>
      </vt:variant>
    </vt:vector>
  </HeadingPairs>
  <TitlesOfParts>
    <vt:vector size="18" baseType="lpstr">
      <vt:lpstr>Info</vt:lpstr>
      <vt:lpstr>1. key ratios</vt:lpstr>
      <vt:lpstr>2. RC</vt:lpstr>
      <vt:lpstr>3. PL</vt:lpstr>
      <vt:lpstr>4. Off-Balance</vt:lpstr>
      <vt:lpstr>5. RWA</vt:lpstr>
      <vt:lpstr>6. Administrators-shareholders</vt:lpstr>
      <vt:lpstr>7. LI1</vt:lpstr>
      <vt:lpstr>8. LI2</vt:lpstr>
      <vt:lpstr>9. Capital</vt:lpstr>
      <vt:lpstr>9.1. Capital Requirements</vt:lpstr>
      <vt:lpstr>10. CC2</vt:lpstr>
      <vt:lpstr>11. CRWA</vt:lpstr>
      <vt:lpstr>12. CRM</vt:lpstr>
      <vt:lpstr>13. CRME</vt:lpstr>
      <vt:lpstr>14. LCR</vt:lpstr>
      <vt:lpstr>15. CCR</vt:lpstr>
      <vt:lpstr>Instruction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2018-01-25T14:09:19Z</dcterms:modified>
</cp:coreProperties>
</file>